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80" activeTab="0"/>
  </bookViews>
  <sheets>
    <sheet name="オープン" sheetId="1" r:id="rId1"/>
    <sheet name="オープン下位リーグ" sheetId="2" r:id="rId2"/>
    <sheet name="ウイメン予選リーグ" sheetId="3" r:id="rId3"/>
    <sheet name="ウィメントーナメント表 " sheetId="4" r:id="rId4"/>
    <sheet name="順位一覧" sheetId="5" r:id="rId5"/>
    <sheet name="部品" sheetId="6" r:id="rId6"/>
  </sheets>
  <definedNames>
    <definedName name="_xlnm.Print_Area" localSheetId="2">'ウイメン予選リーグ'!$A$1:$T$48</definedName>
    <definedName name="_xlnm.Print_Area" localSheetId="1">'オープン下位リーグ'!$A$1:$Q$67</definedName>
    <definedName name="_xlnm.Print_Area" localSheetId="5">'部品'!#REF!</definedName>
  </definedNames>
  <calcPr fullCalcOnLoad="1"/>
</workbook>
</file>

<file path=xl/sharedStrings.xml><?xml version="1.0" encoding="utf-8"?>
<sst xmlns="http://schemas.openxmlformats.org/spreadsheetml/2006/main" count="580" uniqueCount="317">
  <si>
    <t>O17</t>
  </si>
  <si>
    <t>O15</t>
  </si>
  <si>
    <t>O2</t>
  </si>
  <si>
    <t>O3</t>
  </si>
  <si>
    <t>O4</t>
  </si>
  <si>
    <t>O5</t>
  </si>
  <si>
    <t>O6</t>
  </si>
  <si>
    <t>O7</t>
  </si>
  <si>
    <t>O18</t>
  </si>
  <si>
    <t>O19</t>
  </si>
  <si>
    <t>O20</t>
  </si>
  <si>
    <t>O21</t>
  </si>
  <si>
    <t>O22</t>
  </si>
  <si>
    <t>O14</t>
  </si>
  <si>
    <t>O13</t>
  </si>
  <si>
    <t>O12</t>
  </si>
  <si>
    <t>O11</t>
  </si>
  <si>
    <t>O10</t>
  </si>
  <si>
    <t>O8</t>
  </si>
  <si>
    <t>O23</t>
  </si>
  <si>
    <t>O9</t>
  </si>
  <si>
    <t>O16</t>
  </si>
  <si>
    <t>○オープンの部組合せ○</t>
  </si>
  <si>
    <t>３位</t>
  </si>
  <si>
    <t>１１位</t>
  </si>
  <si>
    <r>
      <t>O</t>
    </r>
    <r>
      <rPr>
        <sz val="11"/>
        <rFont val="ＭＳ Ｐゴシック"/>
        <family val="3"/>
      </rPr>
      <t>1</t>
    </r>
  </si>
  <si>
    <r>
      <t>O</t>
    </r>
    <r>
      <rPr>
        <sz val="11"/>
        <rFont val="ＭＳ Ｐゴシック"/>
        <family val="3"/>
      </rPr>
      <t>2</t>
    </r>
  </si>
  <si>
    <r>
      <t>O</t>
    </r>
    <r>
      <rPr>
        <sz val="11"/>
        <rFont val="ＭＳ Ｐゴシック"/>
        <family val="3"/>
      </rPr>
      <t>3</t>
    </r>
  </si>
  <si>
    <r>
      <t>O</t>
    </r>
    <r>
      <rPr>
        <sz val="11"/>
        <rFont val="ＭＳ Ｐゴシック"/>
        <family val="3"/>
      </rPr>
      <t>4</t>
    </r>
  </si>
  <si>
    <r>
      <t>O</t>
    </r>
    <r>
      <rPr>
        <sz val="11"/>
        <rFont val="ＭＳ Ｐゴシック"/>
        <family val="3"/>
      </rPr>
      <t>5</t>
    </r>
  </si>
  <si>
    <r>
      <t>O</t>
    </r>
    <r>
      <rPr>
        <sz val="11"/>
        <rFont val="ＭＳ Ｐゴシック"/>
        <family val="3"/>
      </rPr>
      <t>6</t>
    </r>
  </si>
  <si>
    <r>
      <t>O</t>
    </r>
    <r>
      <rPr>
        <sz val="11"/>
        <rFont val="ＭＳ Ｐゴシック"/>
        <family val="3"/>
      </rPr>
      <t>7</t>
    </r>
  </si>
  <si>
    <r>
      <t>O</t>
    </r>
    <r>
      <rPr>
        <sz val="11"/>
        <rFont val="ＭＳ Ｐゴシック"/>
        <family val="3"/>
      </rPr>
      <t>8</t>
    </r>
  </si>
  <si>
    <r>
      <t>O</t>
    </r>
    <r>
      <rPr>
        <sz val="11"/>
        <rFont val="ＭＳ Ｐゴシック"/>
        <family val="3"/>
      </rPr>
      <t>9</t>
    </r>
  </si>
  <si>
    <r>
      <t>O</t>
    </r>
    <r>
      <rPr>
        <sz val="11"/>
        <rFont val="ＭＳ Ｐゴシック"/>
        <family val="3"/>
      </rPr>
      <t>10</t>
    </r>
  </si>
  <si>
    <r>
      <t>O</t>
    </r>
    <r>
      <rPr>
        <sz val="11"/>
        <rFont val="ＭＳ Ｐゴシック"/>
        <family val="3"/>
      </rPr>
      <t>11</t>
    </r>
  </si>
  <si>
    <r>
      <t>O</t>
    </r>
    <r>
      <rPr>
        <sz val="11"/>
        <rFont val="ＭＳ Ｐゴシック"/>
        <family val="3"/>
      </rPr>
      <t>12</t>
    </r>
  </si>
  <si>
    <r>
      <t>O</t>
    </r>
    <r>
      <rPr>
        <sz val="11"/>
        <rFont val="ＭＳ Ｐゴシック"/>
        <family val="3"/>
      </rPr>
      <t>13</t>
    </r>
  </si>
  <si>
    <r>
      <t>O</t>
    </r>
    <r>
      <rPr>
        <sz val="11"/>
        <rFont val="ＭＳ Ｐゴシック"/>
        <family val="3"/>
      </rPr>
      <t>14</t>
    </r>
  </si>
  <si>
    <r>
      <t>O</t>
    </r>
    <r>
      <rPr>
        <sz val="11"/>
        <rFont val="ＭＳ Ｐゴシック"/>
        <family val="3"/>
      </rPr>
      <t>15</t>
    </r>
  </si>
  <si>
    <r>
      <t>O</t>
    </r>
    <r>
      <rPr>
        <sz val="11"/>
        <rFont val="ＭＳ Ｐゴシック"/>
        <family val="3"/>
      </rPr>
      <t>16</t>
    </r>
  </si>
  <si>
    <r>
      <t>O</t>
    </r>
    <r>
      <rPr>
        <sz val="11"/>
        <rFont val="ＭＳ Ｐゴシック"/>
        <family val="3"/>
      </rPr>
      <t>17</t>
    </r>
  </si>
  <si>
    <r>
      <t>O</t>
    </r>
    <r>
      <rPr>
        <sz val="11"/>
        <rFont val="ＭＳ Ｐゴシック"/>
        <family val="3"/>
      </rPr>
      <t>18</t>
    </r>
  </si>
  <si>
    <r>
      <t>O</t>
    </r>
    <r>
      <rPr>
        <sz val="11"/>
        <rFont val="ＭＳ Ｐゴシック"/>
        <family val="3"/>
      </rPr>
      <t>19</t>
    </r>
  </si>
  <si>
    <r>
      <t>O</t>
    </r>
    <r>
      <rPr>
        <sz val="11"/>
        <rFont val="ＭＳ Ｐゴシック"/>
        <family val="3"/>
      </rPr>
      <t>20</t>
    </r>
  </si>
  <si>
    <r>
      <t>O</t>
    </r>
    <r>
      <rPr>
        <sz val="11"/>
        <rFont val="ＭＳ Ｐゴシック"/>
        <family val="3"/>
      </rPr>
      <t>21</t>
    </r>
  </si>
  <si>
    <r>
      <t>O</t>
    </r>
    <r>
      <rPr>
        <sz val="11"/>
        <rFont val="ＭＳ Ｐゴシック"/>
        <family val="3"/>
      </rPr>
      <t>22</t>
    </r>
  </si>
  <si>
    <r>
      <t>O</t>
    </r>
    <r>
      <rPr>
        <sz val="11"/>
        <rFont val="ＭＳ Ｐゴシック"/>
        <family val="3"/>
      </rPr>
      <t>23</t>
    </r>
  </si>
  <si>
    <r>
      <t>O</t>
    </r>
    <r>
      <rPr>
        <sz val="11"/>
        <rFont val="ＭＳ Ｐゴシック"/>
        <family val="3"/>
      </rPr>
      <t>24</t>
    </r>
  </si>
  <si>
    <r>
      <t>O</t>
    </r>
    <r>
      <rPr>
        <sz val="11"/>
        <rFont val="ＭＳ Ｐゴシック"/>
        <family val="3"/>
      </rPr>
      <t>25</t>
    </r>
  </si>
  <si>
    <t>チーム名</t>
  </si>
  <si>
    <t>オープン</t>
  </si>
  <si>
    <t>ウィメン</t>
  </si>
  <si>
    <r>
      <t>W</t>
    </r>
    <r>
      <rPr>
        <sz val="11"/>
        <rFont val="ＭＳ Ｐゴシック"/>
        <family val="3"/>
      </rPr>
      <t>1</t>
    </r>
  </si>
  <si>
    <r>
      <t>W</t>
    </r>
    <r>
      <rPr>
        <sz val="11"/>
        <rFont val="ＭＳ Ｐゴシック"/>
        <family val="3"/>
      </rPr>
      <t>2</t>
    </r>
  </si>
  <si>
    <r>
      <t>W</t>
    </r>
    <r>
      <rPr>
        <sz val="11"/>
        <rFont val="ＭＳ Ｐゴシック"/>
        <family val="3"/>
      </rPr>
      <t>3</t>
    </r>
  </si>
  <si>
    <r>
      <t>W</t>
    </r>
    <r>
      <rPr>
        <sz val="11"/>
        <rFont val="ＭＳ Ｐゴシック"/>
        <family val="3"/>
      </rPr>
      <t>4</t>
    </r>
  </si>
  <si>
    <r>
      <t>W</t>
    </r>
    <r>
      <rPr>
        <sz val="11"/>
        <rFont val="ＭＳ Ｐゴシック"/>
        <family val="3"/>
      </rPr>
      <t>5</t>
    </r>
  </si>
  <si>
    <r>
      <t>W</t>
    </r>
    <r>
      <rPr>
        <sz val="11"/>
        <rFont val="ＭＳ Ｐゴシック"/>
        <family val="3"/>
      </rPr>
      <t>6</t>
    </r>
  </si>
  <si>
    <r>
      <t>W</t>
    </r>
    <r>
      <rPr>
        <sz val="11"/>
        <rFont val="ＭＳ Ｐゴシック"/>
        <family val="3"/>
      </rPr>
      <t>7</t>
    </r>
  </si>
  <si>
    <r>
      <t>W</t>
    </r>
    <r>
      <rPr>
        <sz val="11"/>
        <rFont val="ＭＳ Ｐゴシック"/>
        <family val="3"/>
      </rPr>
      <t>8</t>
    </r>
  </si>
  <si>
    <r>
      <t>W</t>
    </r>
    <r>
      <rPr>
        <sz val="11"/>
        <rFont val="ＭＳ Ｐゴシック"/>
        <family val="3"/>
      </rPr>
      <t>9</t>
    </r>
  </si>
  <si>
    <r>
      <t>W</t>
    </r>
    <r>
      <rPr>
        <sz val="11"/>
        <rFont val="ＭＳ Ｐゴシック"/>
        <family val="3"/>
      </rPr>
      <t>10</t>
    </r>
  </si>
  <si>
    <r>
      <t>W</t>
    </r>
    <r>
      <rPr>
        <sz val="11"/>
        <rFont val="ＭＳ Ｐゴシック"/>
        <family val="3"/>
      </rPr>
      <t>11</t>
    </r>
  </si>
  <si>
    <r>
      <t>W</t>
    </r>
    <r>
      <rPr>
        <sz val="11"/>
        <rFont val="ＭＳ Ｐゴシック"/>
        <family val="3"/>
      </rPr>
      <t>12</t>
    </r>
  </si>
  <si>
    <r>
      <t>W</t>
    </r>
    <r>
      <rPr>
        <sz val="11"/>
        <rFont val="ＭＳ Ｐゴシック"/>
        <family val="3"/>
      </rPr>
      <t>13</t>
    </r>
  </si>
  <si>
    <t>O1</t>
  </si>
  <si>
    <t>優勝</t>
  </si>
  <si>
    <t>９位</t>
  </si>
  <si>
    <t>５位</t>
  </si>
  <si>
    <t>７位</t>
  </si>
  <si>
    <t>１３位</t>
  </si>
  <si>
    <t>１５位</t>
  </si>
  <si>
    <t>O25</t>
  </si>
  <si>
    <t>O24</t>
  </si>
  <si>
    <t>16の敗者</t>
  </si>
  <si>
    <t>17の敗者</t>
  </si>
  <si>
    <t>20の敗者</t>
  </si>
  <si>
    <t>21の敗者</t>
  </si>
  <si>
    <t>10の敗者</t>
  </si>
  <si>
    <t>11の敗者</t>
  </si>
  <si>
    <t>12の敗者</t>
  </si>
  <si>
    <t>13の敗者</t>
  </si>
  <si>
    <t>14の敗者</t>
  </si>
  <si>
    <t>15の敗者</t>
  </si>
  <si>
    <t>18の敗者</t>
  </si>
  <si>
    <t>19の敗者</t>
  </si>
  <si>
    <t>30の敗者</t>
  </si>
  <si>
    <t>31の敗者</t>
  </si>
  <si>
    <t>32の敗者</t>
  </si>
  <si>
    <t>33の敗者</t>
  </si>
  <si>
    <t>22の敗者</t>
  </si>
  <si>
    <t>23の敗者</t>
  </si>
  <si>
    <t>34の敗者</t>
  </si>
  <si>
    <t>35の敗者</t>
  </si>
  <si>
    <t>38の敗者</t>
  </si>
  <si>
    <t>39の敗者</t>
  </si>
  <si>
    <t>26の敗者</t>
  </si>
  <si>
    <t>27の敗者</t>
  </si>
  <si>
    <t>⑦</t>
  </si>
  <si>
    <t>⑤</t>
  </si>
  <si>
    <t>⑥</t>
  </si>
  <si>
    <t>①</t>
  </si>
  <si>
    <t>②</t>
  </si>
  <si>
    <t>③</t>
  </si>
  <si>
    <t>④</t>
  </si>
  <si>
    <t>⑨</t>
  </si>
  <si>
    <t>⑩</t>
  </si>
  <si>
    <t>⑪</t>
  </si>
  <si>
    <t>⑫</t>
  </si>
  <si>
    <t>⑬</t>
  </si>
  <si>
    <t>⑰</t>
  </si>
  <si>
    <t>⑱</t>
  </si>
  <si>
    <t>ＳＥＬＦＩＳＨ</t>
  </si>
  <si>
    <t>ＧＲＢＢＥＲＳ１</t>
  </si>
  <si>
    <t>８０’Ｓ</t>
  </si>
  <si>
    <t>会津大学ＤＵＡＬＢＯＯＴ</t>
  </si>
  <si>
    <t>ＨＨＨ</t>
  </si>
  <si>
    <t>噛ませ犬</t>
  </si>
  <si>
    <t>ＧＲＡＢＢＥＲＳ２</t>
  </si>
  <si>
    <t>ＯＲＢＩＴ</t>
  </si>
  <si>
    <t>ＪＡＶＡ</t>
  </si>
  <si>
    <t>任侠ＤＯＧＳ</t>
  </si>
  <si>
    <t>ニコち～ん</t>
  </si>
  <si>
    <t>空牙</t>
  </si>
  <si>
    <t>すわーん</t>
  </si>
  <si>
    <t>ＹＮＵ　ＣＯＵＧｕｔｓ</t>
  </si>
  <si>
    <t>ＳＴＮＰ国際空港</t>
  </si>
  <si>
    <t>デフレの罠</t>
  </si>
  <si>
    <t>狼煙</t>
  </si>
  <si>
    <t>日本福祉大学　ＷＡＲＲＩＯＲＳ</t>
  </si>
  <si>
    <t>モネラネモラ♂</t>
  </si>
  <si>
    <t>茶番’Ｓ</t>
  </si>
  <si>
    <t>ＴＥＡ　ＮＵＭＢＥＲ’Ｓ</t>
  </si>
  <si>
    <t>めたぼーず</t>
  </si>
  <si>
    <t>会津大学　Ｓｏｌａｉｒｓ</t>
  </si>
  <si>
    <t>ＤＯ☆ＹＥＡＲ</t>
  </si>
  <si>
    <t>チームＪＡＰＡ～Ｎ</t>
  </si>
  <si>
    <t>Ｓｅｌｆｉｓｈ　ＬＯＯＰ</t>
  </si>
  <si>
    <t>Ｈ</t>
  </si>
  <si>
    <t>ＳＵＮ☆ＳＨＩＮＥ</t>
  </si>
  <si>
    <t>雅</t>
  </si>
  <si>
    <t>ＴＨＥ☆ＧＯＬＤ</t>
  </si>
  <si>
    <t>Ｄａｚｚｌｅ</t>
  </si>
  <si>
    <t>Ｂｒｉｇｈｔｏｎｅ</t>
  </si>
  <si>
    <t>Ｈｕｍｍｉｎｇ　Ｇｉｒｌｓ</t>
  </si>
  <si>
    <t>はみんぐばあず１</t>
  </si>
  <si>
    <t>ｐｕｍｐｋｉｎｓ</t>
  </si>
  <si>
    <t>MONERA NEMORA</t>
  </si>
  <si>
    <t>【オープントーナメント】</t>
  </si>
  <si>
    <t>【オープン敗者トーナメント】</t>
  </si>
  <si>
    <t>SHEMY</t>
  </si>
  <si>
    <t>☆チャレンジ部門は不成立のためオープン部門に組み込んでおります</t>
  </si>
  <si>
    <t>勝</t>
  </si>
  <si>
    <t>敗</t>
  </si>
  <si>
    <t>得失セット</t>
  </si>
  <si>
    <t>得失点</t>
  </si>
  <si>
    <t>総得点</t>
  </si>
  <si>
    <t>総失点</t>
  </si>
  <si>
    <t>順位</t>
  </si>
  <si>
    <t>◆◇２０１０ウインターインドアガッツトーナメント・オープンの部／下位リーグ◆◇</t>
  </si>
  <si>
    <t>下位リーグ①</t>
  </si>
  <si>
    <t>下位リーグ②</t>
  </si>
  <si>
    <t>下位リーグ③</t>
  </si>
  <si>
    <t>下位順位　　　　　決定リーグ①</t>
  </si>
  <si>
    <t>下位順位　　　　　決定リーグ②</t>
  </si>
  <si>
    <t>下位順位　　　　　決定リーグ③</t>
  </si>
  <si>
    <t>オープンの部</t>
  </si>
  <si>
    <t>チーム名</t>
  </si>
  <si>
    <t>ウイメンの部</t>
  </si>
  <si>
    <t>２位</t>
  </si>
  <si>
    <t>４位</t>
  </si>
  <si>
    <t>６位</t>
  </si>
  <si>
    <t>８位</t>
  </si>
  <si>
    <t>＜オープン部門＞</t>
  </si>
  <si>
    <t>ＭＶＰ</t>
  </si>
  <si>
    <t>１０位</t>
  </si>
  <si>
    <t>ベスト　　　　　　　　スローワー賞</t>
  </si>
  <si>
    <t>ベスト　　　　　　　　フォローワー賞</t>
  </si>
  <si>
    <t>１２位</t>
  </si>
  <si>
    <t>ベスト　　　　　　キャッチャー賞</t>
  </si>
  <si>
    <t>＜ウイメン部門＞</t>
  </si>
  <si>
    <t>１４位</t>
  </si>
  <si>
    <t>１６位</t>
  </si>
  <si>
    <t>１７位</t>
  </si>
  <si>
    <t>１８位</t>
  </si>
  <si>
    <t>１９位</t>
  </si>
  <si>
    <t>２０位</t>
  </si>
  <si>
    <t>２１位</t>
  </si>
  <si>
    <t>２２位</t>
  </si>
  <si>
    <t>２３位</t>
  </si>
  <si>
    <t>２４位</t>
  </si>
  <si>
    <t>２５位</t>
  </si>
  <si>
    <t>新人賞</t>
  </si>
  <si>
    <t>●２０１０ウインターインドアガッツトーナメント・結果一覧●</t>
  </si>
  <si>
    <t>得失　セット</t>
  </si>
  <si>
    <t>◆◇２０１０ウインターインドアガッツトーナメント・ウイメンの部／予選リーグ◆◇</t>
  </si>
  <si>
    <t>ＷＡリーグ</t>
  </si>
  <si>
    <t>ＭＯＮＥＲＡ　　　　　　　ＮＥＭＯＲＡ</t>
  </si>
  <si>
    <t>ＳＨＥＭＹ</t>
  </si>
  <si>
    <t>はみんぐばあず1</t>
  </si>
  <si>
    <t>pumpkins</t>
  </si>
  <si>
    <t>優勝</t>
  </si>
  <si>
    <t>＞３位決定戦＜</t>
  </si>
  <si>
    <t>⑤の敗者</t>
  </si>
  <si>
    <t>⑥の敗者</t>
  </si>
  <si>
    <t>＞５～８位決定戦＜</t>
  </si>
  <si>
    <t>①の敗者</t>
  </si>
  <si>
    <t>②の敗者</t>
  </si>
  <si>
    <t>⑦の敗者</t>
  </si>
  <si>
    <t>③の敗者</t>
  </si>
  <si>
    <t>⑧の敗者</t>
  </si>
  <si>
    <t>④の敗者</t>
  </si>
  <si>
    <t>＞９～１１位決定戦＜</t>
  </si>
  <si>
    <t>⑱</t>
  </si>
  <si>
    <t>＞11位決定戦＜</t>
  </si>
  <si>
    <t>⑬の敗者</t>
  </si>
  <si>
    <t>⑭の敗者</t>
  </si>
  <si>
    <t>⑮の敗者</t>
  </si>
  <si>
    <t>２０１０ウインターインドアガッツトーナメント・ウィメンの部／順位トーナメント</t>
  </si>
  <si>
    <t>ＷＡリーグ１位</t>
  </si>
  <si>
    <t>ＷＣリーグ１位</t>
  </si>
  <si>
    <t>ＷＢリーグ２位</t>
  </si>
  <si>
    <t>ＷＤリーグ２位</t>
  </si>
  <si>
    <t>ＷＣリーグ２位</t>
  </si>
  <si>
    <t>ＷＡリーグ２位</t>
  </si>
  <si>
    <t>ＷＤリーグ１位</t>
  </si>
  <si>
    <t>ＷＢリーグ１位</t>
  </si>
  <si>
    <t>⑧</t>
  </si>
  <si>
    <t>ＷDリーグ３位</t>
  </si>
  <si>
    <t>ＷＢリーグ３位</t>
  </si>
  <si>
    <t>ＷＣリーグ３位</t>
  </si>
  <si>
    <t>ＷＤリーグ４位</t>
  </si>
  <si>
    <t>ＷＡリーグ３位</t>
  </si>
  <si>
    <t>⑭</t>
  </si>
  <si>
    <t>⑮</t>
  </si>
  <si>
    <t>須田　貴芳　選手（SELFISH)</t>
  </si>
  <si>
    <t>須田　貴芳　選手（SELFISH)</t>
  </si>
  <si>
    <t>木村　正義　選手（SELFISH)</t>
  </si>
  <si>
    <t>布川　敦子　選手（雅）</t>
  </si>
  <si>
    <t>駒津　陽子　選手（Selfish LOOP)</t>
  </si>
  <si>
    <t>小貫　佐知子　選手（雅）</t>
  </si>
  <si>
    <t>駒津　陽子　選手（Selfish LOOP)</t>
  </si>
  <si>
    <t>Selfish LOOP</t>
  </si>
  <si>
    <t>SUN SHINE</t>
  </si>
  <si>
    <t>H</t>
  </si>
  <si>
    <t>Brightone</t>
  </si>
  <si>
    <t>SHEMY</t>
  </si>
  <si>
    <t>ORBIT</t>
  </si>
  <si>
    <t>Dazzle</t>
  </si>
  <si>
    <t>H</t>
  </si>
  <si>
    <t>SUN☆SHINE</t>
  </si>
  <si>
    <t>ｐｕｍｐｋｉｎｓ</t>
  </si>
  <si>
    <t>THE☆GOLD</t>
  </si>
  <si>
    <t>MONERA NEMORA</t>
  </si>
  <si>
    <t>MONERA NEMORA</t>
  </si>
  <si>
    <t>Humming Girls</t>
  </si>
  <si>
    <t>はみんぐばあず１</t>
  </si>
  <si>
    <t>スクラッチ</t>
  </si>
  <si>
    <t>Humming Girls</t>
  </si>
  <si>
    <t>SELFISH</t>
  </si>
  <si>
    <t>GRABBERS1</t>
  </si>
  <si>
    <t>８０’ｓ</t>
  </si>
  <si>
    <t>空牙</t>
  </si>
  <si>
    <t>ORBIT</t>
  </si>
  <si>
    <t>GRABBERS２</t>
  </si>
  <si>
    <t>ＹＮＵ　ＣＯＵＧｕｔｓ</t>
  </si>
  <si>
    <t>会津大学ＤＵＡＬＢＯＯＴ</t>
  </si>
  <si>
    <t>トリプルＨ</t>
  </si>
  <si>
    <t>ＳＴＮＰ国際空港</t>
  </si>
  <si>
    <t>茶番’ｓ</t>
  </si>
  <si>
    <t>日本福祉大学ＷＡＲRIORS</t>
  </si>
  <si>
    <t>会津大学　Ｓｏｌａｉｒｓ</t>
  </si>
  <si>
    <t>モネラネモラ♂</t>
  </si>
  <si>
    <t>ＤＯ☆ＹＥＡＲＳ</t>
  </si>
  <si>
    <t>ＴＥＡ　ＮＵＭＢＥＲ’Ｓ</t>
  </si>
  <si>
    <t>チームＪＡＰＡ～Ｎ</t>
  </si>
  <si>
    <t>ＴＨＥ☆ＧＯＬＤ（スクラッチ）</t>
  </si>
  <si>
    <t>ＳＵＮ☆ＳＨＩＮＥ</t>
  </si>
  <si>
    <t>ＳＨＥＭＹ</t>
  </si>
  <si>
    <t>Ｈｕｍｍｉｎｇ　Ｇｉｒｌｓ</t>
  </si>
  <si>
    <t>得失　セット</t>
  </si>
  <si>
    <t>ＯＲＢＩＴ</t>
  </si>
  <si>
    <t>はみんぐばあず1</t>
  </si>
  <si>
    <t>pumpkins</t>
  </si>
  <si>
    <t>○</t>
  </si>
  <si>
    <t>×</t>
  </si>
  <si>
    <t>○</t>
  </si>
  <si>
    <t>×</t>
  </si>
  <si>
    <t>ＷＤリーグ</t>
  </si>
  <si>
    <t>WBリーグ</t>
  </si>
  <si>
    <t>Ｈ</t>
  </si>
  <si>
    <t>ＴＨＥ☆ＧＯＬＤ</t>
  </si>
  <si>
    <t>Ｂｒｉｇｈｔｏｎｅ</t>
  </si>
  <si>
    <t>WＣリーグ</t>
  </si>
  <si>
    <t>ＧＲＡＢＢＥＲＳ1</t>
  </si>
  <si>
    <t>会津大学　　　　ＤｕａｌＢｏｏｔ</t>
  </si>
  <si>
    <r>
      <t>1の敗者　　　　</t>
    </r>
    <r>
      <rPr>
        <sz val="16"/>
        <color indexed="8"/>
        <rFont val="ＭＳ Ｐゴシック"/>
        <family val="3"/>
      </rPr>
      <t>　　　</t>
    </r>
    <r>
      <rPr>
        <b/>
        <sz val="16"/>
        <color indexed="8"/>
        <rFont val="ＭＳ Ｐゴシック"/>
        <family val="3"/>
      </rPr>
      <t>狼煙</t>
    </r>
  </si>
  <si>
    <r>
      <t>６の敗者　　　　　　　　</t>
    </r>
    <r>
      <rPr>
        <b/>
        <sz val="16"/>
        <color indexed="8"/>
        <rFont val="ＭＳ Ｐゴシック"/>
        <family val="3"/>
      </rPr>
      <t>めたぼーず</t>
    </r>
  </si>
  <si>
    <r>
      <t>４の敗者　　　　　　　　　</t>
    </r>
    <r>
      <rPr>
        <b/>
        <sz val="14"/>
        <color indexed="8"/>
        <rFont val="ＭＳ Ｐゴシック"/>
        <family val="3"/>
      </rPr>
      <t>DO☆YEARS</t>
    </r>
  </si>
  <si>
    <r>
      <t>3の敗者　　　　　　　　</t>
    </r>
    <r>
      <rPr>
        <b/>
        <sz val="14"/>
        <color indexed="8"/>
        <rFont val="ＭＳ Ｐゴシック"/>
        <family val="3"/>
      </rPr>
      <t>日本福祉大学</t>
    </r>
  </si>
  <si>
    <r>
      <t>８の敗者　　　　　　　　　</t>
    </r>
    <r>
      <rPr>
        <b/>
        <sz val="12"/>
        <color indexed="8"/>
        <rFont val="ＭＳ Ｐゴシック"/>
        <family val="3"/>
      </rPr>
      <t>TEA NUMBER'S</t>
    </r>
  </si>
  <si>
    <r>
      <t>２の敗者　　　　　　　　　</t>
    </r>
    <r>
      <rPr>
        <b/>
        <sz val="11"/>
        <color indexed="8"/>
        <rFont val="ＭＳ Ｐゴシック"/>
        <family val="3"/>
      </rPr>
      <t>会津大学Solaris</t>
    </r>
  </si>
  <si>
    <r>
      <t>5の敗者　　　　　　　　　　　　　　</t>
    </r>
    <r>
      <rPr>
        <b/>
        <sz val="12"/>
        <color indexed="8"/>
        <rFont val="ＭＳ Ｐゴシック"/>
        <family val="3"/>
      </rPr>
      <t>モネラネモラ♂</t>
    </r>
  </si>
  <si>
    <r>
      <t>7の敗者　　　　　　　　　　　　</t>
    </r>
    <r>
      <rPr>
        <b/>
        <sz val="12"/>
        <color indexed="8"/>
        <rFont val="ＭＳ Ｐゴシック"/>
        <family val="3"/>
      </rPr>
      <t>茶番’ｓ</t>
    </r>
  </si>
  <si>
    <r>
      <t>9の敗者　　　　　　　　</t>
    </r>
    <r>
      <rPr>
        <b/>
        <sz val="11"/>
        <color indexed="8"/>
        <rFont val="ＭＳ Ｐゴシック"/>
        <family val="3"/>
      </rPr>
      <t>チームＪＡＰＡ～Ｎ</t>
    </r>
  </si>
  <si>
    <r>
      <t>下位リーグ①1位　　　　　</t>
    </r>
    <r>
      <rPr>
        <b/>
        <sz val="14"/>
        <color indexed="8"/>
        <rFont val="ＭＳ Ｐゴシック"/>
        <family val="3"/>
      </rPr>
      <t>狼煙</t>
    </r>
  </si>
  <si>
    <r>
      <t>下位リーグ②1位　　　　　</t>
    </r>
    <r>
      <rPr>
        <b/>
        <sz val="12"/>
        <color indexed="8"/>
        <rFont val="ＭＳ Ｐゴシック"/>
        <family val="3"/>
      </rPr>
      <t>日本福祉大学</t>
    </r>
  </si>
  <si>
    <r>
      <t>下位リーグ③1位　　　　　</t>
    </r>
    <r>
      <rPr>
        <b/>
        <sz val="14"/>
        <color indexed="8"/>
        <rFont val="ＭＳ Ｐゴシック"/>
        <family val="3"/>
      </rPr>
      <t>茶番’ｓ</t>
    </r>
  </si>
  <si>
    <r>
      <t>下位リーグ①２位　　　　</t>
    </r>
    <r>
      <rPr>
        <b/>
        <sz val="12"/>
        <color indexed="8"/>
        <rFont val="ＭＳ Ｐゴシック"/>
        <family val="3"/>
      </rPr>
      <t>めたぼーず</t>
    </r>
  </si>
  <si>
    <r>
      <t>下位リーグ②２位　　　　</t>
    </r>
    <r>
      <rPr>
        <b/>
        <sz val="12"/>
        <color indexed="8"/>
        <rFont val="ＭＳ Ｐゴシック"/>
        <family val="3"/>
      </rPr>
      <t>会津大学Solaris</t>
    </r>
  </si>
  <si>
    <r>
      <t>下位リーグ③２位　　　　</t>
    </r>
    <r>
      <rPr>
        <b/>
        <sz val="12"/>
        <color indexed="8"/>
        <rFont val="ＭＳ Ｐゴシック"/>
        <family val="3"/>
      </rPr>
      <t>モネラネモラ♂</t>
    </r>
  </si>
  <si>
    <r>
      <t>下位リーグ①３位　　　　</t>
    </r>
    <r>
      <rPr>
        <b/>
        <sz val="14"/>
        <color indexed="8"/>
        <rFont val="ＭＳ Ｐゴシック"/>
        <family val="3"/>
      </rPr>
      <t>DO☆YEAR</t>
    </r>
  </si>
  <si>
    <r>
      <t>下位リーグ②３位　　　　</t>
    </r>
    <r>
      <rPr>
        <b/>
        <sz val="12"/>
        <color indexed="8"/>
        <rFont val="ＭＳ Ｐゴシック"/>
        <family val="3"/>
      </rPr>
      <t>TEA NUMBER'S</t>
    </r>
  </si>
  <si>
    <r>
      <t>下位リーグ③３位　　　</t>
    </r>
    <r>
      <rPr>
        <b/>
        <sz val="12"/>
        <color indexed="8"/>
        <rFont val="ＭＳ Ｐゴシック"/>
        <family val="3"/>
      </rPr>
      <t>チームJAPA～N</t>
    </r>
  </si>
  <si>
    <t>高田　恵理菜　選手（はみんぐばぁず1）</t>
  </si>
  <si>
    <r>
      <t>尾之内　裕太　選手</t>
    </r>
    <r>
      <rPr>
        <sz val="12"/>
        <rFont val="ＭＳ Ｐゴシック"/>
        <family val="3"/>
      </rPr>
      <t>（日本福祉大学WARRIORS）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</si>
</sst>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000;[Red]\-#,##0.00000"/>
    <numFmt numFmtId="178" formatCode="#,##0.00&quot; $&quot;;\-#,##0.00&quot; $&quot;"/>
    <numFmt numFmtId="179" formatCode="mm/dd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mmm\-yyyy"/>
    <numFmt numFmtId="184" formatCode="[$€-2]\ #,##0.00_);[Red]\([$€-2]\ #,##0.00\)"/>
    <numFmt numFmtId="185" formatCode="0_);\(0\)"/>
  </numFmts>
  <fonts count="7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明朝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b/>
      <sz val="22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8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36"/>
      <color indexed="9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2"/>
      <color indexed="9"/>
      <name val="ＭＳ Ｐゴシック"/>
      <family val="3"/>
    </font>
    <font>
      <sz val="12"/>
      <color indexed="8"/>
      <name val="ＭＳ Ｐゴシック"/>
      <family val="3"/>
    </font>
    <font>
      <sz val="14"/>
      <color indexed="9"/>
      <name val="ＭＳ Ｐゴシック"/>
      <family val="3"/>
    </font>
    <font>
      <sz val="3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9"/>
      <name val="ＭＳ Ｐゴシック"/>
      <family val="3"/>
    </font>
    <font>
      <b/>
      <sz val="8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theme="1"/>
      <name val="ＭＳ Ｐゴシック"/>
      <family val="3"/>
    </font>
    <font>
      <sz val="36"/>
      <color theme="0"/>
      <name val="ＭＳ Ｐゴシック"/>
      <family val="3"/>
    </font>
    <font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sz val="10"/>
      <color theme="0"/>
      <name val="ＭＳ Ｐゴシック"/>
      <family val="3"/>
    </font>
    <font>
      <sz val="12"/>
      <color theme="0"/>
      <name val="ＭＳ Ｐゴシック"/>
      <family val="3"/>
    </font>
    <font>
      <sz val="12"/>
      <color theme="1"/>
      <name val="ＭＳ Ｐゴシック"/>
      <family val="3"/>
    </font>
    <font>
      <sz val="14"/>
      <color theme="0"/>
      <name val="ＭＳ Ｐゴシック"/>
      <family val="3"/>
    </font>
    <font>
      <sz val="36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0"/>
      <color theme="1"/>
      <name val="ＭＳ Ｐゴシック"/>
      <family val="3"/>
    </font>
    <font>
      <b/>
      <sz val="11"/>
      <color theme="1"/>
      <name val="ＭＳ Ｐゴシック"/>
      <family val="3"/>
    </font>
    <font>
      <b/>
      <sz val="10"/>
      <color theme="0"/>
      <name val="ＭＳ Ｐゴシック"/>
      <family val="3"/>
    </font>
    <font>
      <b/>
      <sz val="8"/>
      <color theme="1"/>
      <name val="ＭＳ Ｐゴシック"/>
      <family val="3"/>
    </font>
    <font>
      <b/>
      <sz val="18"/>
      <color theme="1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1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ck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double"/>
      <top style="medium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7" fontId="3" fillId="0" borderId="0" applyFill="0" applyBorder="0" applyAlignment="0">
      <protection/>
    </xf>
    <xf numFmtId="38" fontId="4" fillId="16" borderId="0" applyNumberFormat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10" fontId="4" fillId="17" borderId="3" applyNumberFormat="0" applyBorder="0" applyAlignment="0" applyProtection="0"/>
    <xf numFmtId="1" fontId="6" fillId="0" borderId="0" applyProtection="0">
      <alignment/>
    </xf>
    <xf numFmtId="178" fontId="3" fillId="0" borderId="0">
      <alignment/>
      <protection/>
    </xf>
    <xf numFmtId="0" fontId="7" fillId="0" borderId="0">
      <alignment/>
      <protection/>
    </xf>
    <xf numFmtId="10" fontId="7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2" borderId="4" applyNumberFormat="0" applyAlignment="0" applyProtection="0"/>
    <xf numFmtId="0" fontId="10" fillId="23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17" borderId="5" applyNumberFormat="0" applyFont="0" applyAlignment="0" applyProtection="0"/>
    <xf numFmtId="0" fontId="12" fillId="0" borderId="6" applyNumberFormat="0" applyFill="0" applyAlignment="0" applyProtection="0"/>
    <xf numFmtId="0" fontId="13" fillId="3" borderId="0" applyNumberFormat="0" applyBorder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16" borderId="12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569">
    <xf numFmtId="0" fontId="0" fillId="0" borderId="0" xfId="0" applyAlignment="1">
      <alignment vertical="center"/>
    </xf>
    <xf numFmtId="0" fontId="26" fillId="0" borderId="0" xfId="73" applyFont="1" applyAlignment="1">
      <alignment horizontal="center" vertical="center" wrapText="1"/>
      <protection/>
    </xf>
    <xf numFmtId="0" fontId="0" fillId="0" borderId="0" xfId="73" applyFont="1" applyAlignment="1">
      <alignment horizontal="center" vertical="center" wrapText="1"/>
      <protection/>
    </xf>
    <xf numFmtId="49" fontId="0" fillId="0" borderId="0" xfId="73" applyNumberFormat="1" applyFont="1" applyAlignment="1">
      <alignment vertical="center"/>
      <protection/>
    </xf>
    <xf numFmtId="49" fontId="28" fillId="0" borderId="0" xfId="73" applyNumberFormat="1" applyFont="1" applyAlignment="1">
      <alignment vertical="center"/>
      <protection/>
    </xf>
    <xf numFmtId="49" fontId="0" fillId="0" borderId="0" xfId="73" applyNumberFormat="1" applyFont="1" applyAlignment="1">
      <alignment horizontal="center" vertical="center"/>
      <protection/>
    </xf>
    <xf numFmtId="49" fontId="0" fillId="0" borderId="0" xfId="73" applyNumberFormat="1" applyFont="1" applyAlignment="1">
      <alignment horizontal="center" vertical="center" wrapText="1"/>
      <protection/>
    </xf>
    <xf numFmtId="0" fontId="30" fillId="0" borderId="0" xfId="73" applyFont="1" applyAlignment="1">
      <alignment vertical="center"/>
      <protection/>
    </xf>
    <xf numFmtId="0" fontId="26" fillId="0" borderId="3" xfId="73" applyFont="1" applyBorder="1" applyAlignment="1">
      <alignment horizontal="center" vertical="center" wrapText="1"/>
      <protection/>
    </xf>
    <xf numFmtId="0" fontId="0" fillId="0" borderId="3" xfId="73" applyFont="1" applyBorder="1" applyAlignment="1">
      <alignment horizontal="center" vertical="center" wrapText="1"/>
      <protection/>
    </xf>
    <xf numFmtId="0" fontId="0" fillId="23" borderId="3" xfId="73" applyFont="1" applyFill="1" applyBorder="1" applyAlignment="1">
      <alignment horizontal="center" vertical="center" wrapText="1"/>
      <protection/>
    </xf>
    <xf numFmtId="49" fontId="0" fillId="23" borderId="3" xfId="73" applyNumberFormat="1" applyFont="1" applyFill="1" applyBorder="1" applyAlignment="1">
      <alignment horizontal="center" vertical="center"/>
      <protection/>
    </xf>
    <xf numFmtId="49" fontId="28" fillId="23" borderId="3" xfId="73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23" borderId="3" xfId="73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1" fillId="0" borderId="0" xfId="0" applyFont="1" applyBorder="1" applyAlignment="1">
      <alignment vertical="center"/>
    </xf>
    <xf numFmtId="0" fontId="32" fillId="0" borderId="13" xfId="0" applyFont="1" applyBorder="1" applyAlignment="1">
      <alignment vertical="center"/>
    </xf>
    <xf numFmtId="0" fontId="32" fillId="0" borderId="14" xfId="0" applyFont="1" applyBorder="1" applyAlignment="1">
      <alignment vertical="center"/>
    </xf>
    <xf numFmtId="0" fontId="32" fillId="0" borderId="15" xfId="0" applyFont="1" applyBorder="1" applyAlignment="1">
      <alignment vertical="center"/>
    </xf>
    <xf numFmtId="0" fontId="32" fillId="0" borderId="16" xfId="0" applyFont="1" applyBorder="1" applyAlignment="1">
      <alignment horizontal="right" vertical="center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right" vertical="center"/>
    </xf>
    <xf numFmtId="0" fontId="32" fillId="0" borderId="13" xfId="0" applyFont="1" applyBorder="1" applyAlignment="1">
      <alignment horizontal="right" vertical="center"/>
    </xf>
    <xf numFmtId="0" fontId="32" fillId="0" borderId="17" xfId="0" applyFont="1" applyBorder="1" applyAlignment="1">
      <alignment horizontal="right" vertical="center"/>
    </xf>
    <xf numFmtId="0" fontId="32" fillId="0" borderId="18" xfId="0" applyFont="1" applyBorder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vertical="center" textRotation="255"/>
    </xf>
    <xf numFmtId="0" fontId="0" fillId="0" borderId="0" xfId="0" applyBorder="1" applyAlignment="1">
      <alignment vertical="center"/>
    </xf>
    <xf numFmtId="0" fontId="32" fillId="0" borderId="19" xfId="0" applyFont="1" applyBorder="1" applyAlignment="1">
      <alignment horizontal="left" vertical="center"/>
    </xf>
    <xf numFmtId="0" fontId="32" fillId="0" borderId="13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2" fillId="0" borderId="20" xfId="0" applyFont="1" applyBorder="1" applyAlignment="1">
      <alignment horizontal="left" vertical="center"/>
    </xf>
    <xf numFmtId="0" fontId="32" fillId="0" borderId="16" xfId="0" applyFont="1" applyBorder="1" applyAlignment="1">
      <alignment horizontal="left" vertical="center"/>
    </xf>
    <xf numFmtId="0" fontId="34" fillId="0" borderId="17" xfId="0" applyFont="1" applyBorder="1" applyAlignment="1">
      <alignment horizontal="right" vertical="center" shrinkToFit="1"/>
    </xf>
    <xf numFmtId="0" fontId="34" fillId="0" borderId="21" xfId="0" applyFont="1" applyBorder="1" applyAlignment="1">
      <alignment horizontal="left" vertical="center" shrinkToFit="1"/>
    </xf>
    <xf numFmtId="0" fontId="34" fillId="0" borderId="17" xfId="0" applyFont="1" applyBorder="1" applyAlignment="1">
      <alignment horizontal="right" vertical="center"/>
    </xf>
    <xf numFmtId="0" fontId="32" fillId="0" borderId="21" xfId="0" applyFont="1" applyBorder="1" applyAlignment="1">
      <alignment horizontal="right" vertical="center"/>
    </xf>
    <xf numFmtId="0" fontId="31" fillId="0" borderId="0" xfId="0" applyFont="1" applyAlignment="1">
      <alignment vertical="center" shrinkToFit="1"/>
    </xf>
    <xf numFmtId="0" fontId="31" fillId="0" borderId="0" xfId="0" applyFont="1" applyBorder="1" applyAlignment="1">
      <alignment horizontal="centerContinuous" vertical="center" shrinkToFit="1"/>
    </xf>
    <xf numFmtId="0" fontId="29" fillId="0" borderId="0" xfId="0" applyFont="1" applyAlignment="1">
      <alignment vertical="center"/>
    </xf>
    <xf numFmtId="0" fontId="55" fillId="0" borderId="0" xfId="70" applyFont="1" applyAlignment="1">
      <alignment vertical="center"/>
      <protection/>
    </xf>
    <xf numFmtId="0" fontId="56" fillId="0" borderId="0" xfId="70" applyFont="1" applyFill="1" applyAlignment="1">
      <alignment horizontal="center" vertical="center" wrapText="1"/>
      <protection/>
    </xf>
    <xf numFmtId="0" fontId="56" fillId="0" borderId="0" xfId="70" applyFont="1" applyAlignment="1">
      <alignment horizontal="center" vertical="center" wrapText="1"/>
      <protection/>
    </xf>
    <xf numFmtId="0" fontId="57" fillId="0" borderId="0" xfId="70" applyFont="1">
      <alignment/>
      <protection/>
    </xf>
    <xf numFmtId="0" fontId="58" fillId="0" borderId="0" xfId="70" applyFont="1">
      <alignment/>
      <protection/>
    </xf>
    <xf numFmtId="0" fontId="59" fillId="0" borderId="22" xfId="70" applyFont="1" applyBorder="1" applyAlignment="1">
      <alignment horizontal="center" vertical="center" wrapText="1"/>
      <protection/>
    </xf>
    <xf numFmtId="0" fontId="60" fillId="0" borderId="23" xfId="70" applyFont="1" applyFill="1" applyBorder="1" applyAlignment="1">
      <alignment horizontal="center" vertical="center" wrapText="1"/>
      <protection/>
    </xf>
    <xf numFmtId="0" fontId="60" fillId="0" borderId="24" xfId="70" applyFont="1" applyFill="1" applyBorder="1" applyAlignment="1">
      <alignment horizontal="center" vertical="center" wrapText="1"/>
      <protection/>
    </xf>
    <xf numFmtId="0" fontId="60" fillId="0" borderId="25" xfId="70" applyFont="1" applyFill="1" applyBorder="1" applyAlignment="1">
      <alignment horizontal="center" vertical="center" wrapText="1"/>
      <protection/>
    </xf>
    <xf numFmtId="0" fontId="60" fillId="0" borderId="26" xfId="70" applyFont="1" applyFill="1" applyBorder="1" applyAlignment="1">
      <alignment horizontal="center" vertical="center" wrapText="1"/>
      <protection/>
    </xf>
    <xf numFmtId="0" fontId="60" fillId="0" borderId="0" xfId="70" applyFont="1" applyFill="1">
      <alignment/>
      <protection/>
    </xf>
    <xf numFmtId="0" fontId="61" fillId="0" borderId="0" xfId="70" applyFont="1" applyFill="1" applyAlignment="1">
      <alignment horizontal="center"/>
      <protection/>
    </xf>
    <xf numFmtId="0" fontId="61" fillId="0" borderId="0" xfId="70" applyFont="1" applyAlignment="1">
      <alignment horizontal="center"/>
      <protection/>
    </xf>
    <xf numFmtId="0" fontId="61" fillId="0" borderId="0" xfId="70" applyFont="1">
      <alignment/>
      <protection/>
    </xf>
    <xf numFmtId="0" fontId="60" fillId="0" borderId="0" xfId="70" applyFont="1">
      <alignment/>
      <protection/>
    </xf>
    <xf numFmtId="0" fontId="59" fillId="0" borderId="27" xfId="70" applyFont="1" applyFill="1" applyBorder="1" applyAlignment="1">
      <alignment horizontal="center" vertical="center" wrapText="1"/>
      <protection/>
    </xf>
    <xf numFmtId="0" fontId="62" fillId="0" borderId="0" xfId="70" applyFont="1" applyFill="1" applyBorder="1" applyAlignment="1">
      <alignment horizontal="center" vertical="center" wrapText="1"/>
      <protection/>
    </xf>
    <xf numFmtId="0" fontId="59" fillId="0" borderId="0" xfId="70" applyFont="1" applyFill="1" applyBorder="1" applyAlignment="1">
      <alignment horizontal="center" vertical="center" wrapText="1"/>
      <protection/>
    </xf>
    <xf numFmtId="0" fontId="62" fillId="0" borderId="21" xfId="70" applyFont="1" applyFill="1" applyBorder="1" applyAlignment="1">
      <alignment horizontal="center" vertical="center" wrapText="1"/>
      <protection/>
    </xf>
    <xf numFmtId="0" fontId="62" fillId="0" borderId="17" xfId="70" applyFont="1" applyFill="1" applyBorder="1" applyAlignment="1">
      <alignment horizontal="center" vertical="center" wrapText="1"/>
      <protection/>
    </xf>
    <xf numFmtId="0" fontId="62" fillId="0" borderId="13" xfId="70" applyFont="1" applyFill="1" applyBorder="1" applyAlignment="1">
      <alignment horizontal="center" vertical="center" wrapText="1"/>
      <protection/>
    </xf>
    <xf numFmtId="0" fontId="63" fillId="0" borderId="0" xfId="70" applyFont="1">
      <alignment/>
      <protection/>
    </xf>
    <xf numFmtId="0" fontId="63" fillId="0" borderId="0" xfId="70" applyFont="1" applyFill="1">
      <alignment/>
      <protection/>
    </xf>
    <xf numFmtId="0" fontId="61" fillId="0" borderId="0" xfId="70" applyFont="1" applyFill="1">
      <alignment/>
      <protection/>
    </xf>
    <xf numFmtId="0" fontId="64" fillId="0" borderId="0" xfId="70" applyFont="1" applyFill="1" applyBorder="1" applyAlignment="1">
      <alignment horizontal="center" vertical="center" wrapText="1"/>
      <protection/>
    </xf>
    <xf numFmtId="0" fontId="57" fillId="0" borderId="0" xfId="70" applyFont="1" applyFill="1" applyAlignment="1">
      <alignment horizontal="center"/>
      <protection/>
    </xf>
    <xf numFmtId="0" fontId="57" fillId="0" borderId="0" xfId="70" applyFont="1" applyAlignment="1">
      <alignment horizontal="center"/>
      <protection/>
    </xf>
    <xf numFmtId="0" fontId="58" fillId="0" borderId="0" xfId="70" applyFont="1" applyFill="1">
      <alignment/>
      <protection/>
    </xf>
    <xf numFmtId="0" fontId="57" fillId="0" borderId="0" xfId="70" applyFont="1" applyFill="1">
      <alignment/>
      <protection/>
    </xf>
    <xf numFmtId="0" fontId="0" fillId="0" borderId="0" xfId="72">
      <alignment vertical="center"/>
      <protection/>
    </xf>
    <xf numFmtId="0" fontId="0" fillId="0" borderId="0" xfId="72" applyAlignment="1">
      <alignment horizontal="center" vertical="center"/>
      <protection/>
    </xf>
    <xf numFmtId="0" fontId="35" fillId="0" borderId="28" xfId="72" applyNumberFormat="1" applyFont="1" applyBorder="1" applyAlignment="1" quotePrefix="1">
      <alignment horizontal="center" vertical="center"/>
      <protection/>
    </xf>
    <xf numFmtId="0" fontId="35" fillId="0" borderId="26" xfId="72" applyNumberFormat="1" applyFont="1" applyBorder="1" applyAlignment="1" quotePrefix="1">
      <alignment horizontal="center" vertical="center"/>
      <protection/>
    </xf>
    <xf numFmtId="0" fontId="35" fillId="0" borderId="18" xfId="72" applyNumberFormat="1" applyFont="1" applyBorder="1" applyAlignment="1">
      <alignment horizontal="center" vertical="center"/>
      <protection/>
    </xf>
    <xf numFmtId="0" fontId="35" fillId="0" borderId="29" xfId="72" applyNumberFormat="1" applyFont="1" applyBorder="1" applyAlignment="1">
      <alignment horizontal="center" vertical="center"/>
      <protection/>
    </xf>
    <xf numFmtId="0" fontId="36" fillId="0" borderId="30" xfId="72" applyNumberFormat="1" applyFont="1" applyBorder="1">
      <alignment vertical="center"/>
      <protection/>
    </xf>
    <xf numFmtId="0" fontId="33" fillId="0" borderId="0" xfId="72" applyFont="1" applyAlignment="1">
      <alignment/>
      <protection/>
    </xf>
    <xf numFmtId="0" fontId="36" fillId="0" borderId="15" xfId="72" applyNumberFormat="1" applyFont="1" applyFill="1" applyBorder="1">
      <alignment vertical="center"/>
      <protection/>
    </xf>
    <xf numFmtId="0" fontId="35" fillId="0" borderId="14" xfId="72" applyNumberFormat="1" applyFont="1" applyBorder="1" applyAlignment="1">
      <alignment horizontal="center" vertical="center"/>
      <protection/>
    </xf>
    <xf numFmtId="0" fontId="36" fillId="0" borderId="31" xfId="72" applyNumberFormat="1" applyFont="1" applyBorder="1">
      <alignment vertical="center"/>
      <protection/>
    </xf>
    <xf numFmtId="0" fontId="36" fillId="0" borderId="32" xfId="72" applyNumberFormat="1" applyFont="1" applyBorder="1">
      <alignment vertical="center"/>
      <protection/>
    </xf>
    <xf numFmtId="0" fontId="65" fillId="0" borderId="0" xfId="70" applyFont="1" applyFill="1" applyAlignment="1">
      <alignment horizontal="center" vertical="center" wrapText="1"/>
      <protection/>
    </xf>
    <xf numFmtId="0" fontId="65" fillId="0" borderId="0" xfId="70" applyFont="1" applyAlignment="1">
      <alignment horizontal="center" vertical="center" wrapText="1"/>
      <protection/>
    </xf>
    <xf numFmtId="0" fontId="60" fillId="0" borderId="0" xfId="70" applyFont="1" applyFill="1" applyAlignment="1">
      <alignment horizontal="center"/>
      <protection/>
    </xf>
    <xf numFmtId="0" fontId="60" fillId="0" borderId="0" xfId="70" applyFont="1" applyAlignment="1">
      <alignment horizontal="center"/>
      <protection/>
    </xf>
    <xf numFmtId="0" fontId="58" fillId="0" borderId="0" xfId="70" applyFont="1" applyFill="1" applyAlignment="1">
      <alignment horizontal="center"/>
      <protection/>
    </xf>
    <xf numFmtId="0" fontId="58" fillId="0" borderId="0" xfId="70" applyFont="1" applyAlignment="1">
      <alignment horizontal="center"/>
      <protection/>
    </xf>
    <xf numFmtId="0" fontId="29" fillId="0" borderId="0" xfId="71" applyFont="1" applyAlignment="1">
      <alignment horizontal="center" vertical="center"/>
      <protection/>
    </xf>
    <xf numFmtId="0" fontId="0" fillId="0" borderId="0" xfId="71" applyFont="1" applyAlignment="1">
      <alignment horizontal="center" vertical="center"/>
      <protection/>
    </xf>
    <xf numFmtId="0" fontId="34" fillId="0" borderId="0" xfId="71" applyFont="1" applyAlignment="1">
      <alignment horizontal="center" vertical="center"/>
      <protection/>
    </xf>
    <xf numFmtId="0" fontId="0" fillId="0" borderId="0" xfId="71" applyFont="1" applyBorder="1" applyAlignment="1">
      <alignment horizontal="center" vertical="center"/>
      <protection/>
    </xf>
    <xf numFmtId="0" fontId="34" fillId="0" borderId="33" xfId="71" applyFont="1" applyBorder="1" applyAlignment="1">
      <alignment horizontal="center" vertical="center"/>
      <protection/>
    </xf>
    <xf numFmtId="0" fontId="34" fillId="0" borderId="0" xfId="71" applyFont="1" applyBorder="1" applyAlignment="1">
      <alignment horizontal="center" vertical="center"/>
      <protection/>
    </xf>
    <xf numFmtId="0" fontId="34" fillId="0" borderId="13" xfId="71" applyFont="1" applyBorder="1" applyAlignment="1">
      <alignment horizontal="center" vertical="center"/>
      <protection/>
    </xf>
    <xf numFmtId="0" fontId="34" fillId="0" borderId="14" xfId="71" applyFont="1" applyBorder="1" applyAlignment="1">
      <alignment horizontal="center" vertical="center"/>
      <protection/>
    </xf>
    <xf numFmtId="0" fontId="27" fillId="0" borderId="0" xfId="71" applyFont="1" applyBorder="1" applyAlignment="1">
      <alignment horizontal="right" vertical="center"/>
      <protection/>
    </xf>
    <xf numFmtId="0" fontId="34" fillId="0" borderId="16" xfId="71" applyFont="1" applyBorder="1" applyAlignment="1">
      <alignment horizontal="center" vertical="center" wrapText="1"/>
      <protection/>
    </xf>
    <xf numFmtId="0" fontId="34" fillId="0" borderId="18" xfId="71" applyFont="1" applyBorder="1" applyAlignment="1">
      <alignment horizontal="center" vertical="center" wrapText="1"/>
      <protection/>
    </xf>
    <xf numFmtId="0" fontId="34" fillId="0" borderId="0" xfId="71" applyFont="1" applyBorder="1" applyAlignment="1">
      <alignment horizontal="center" vertical="center" wrapText="1"/>
      <protection/>
    </xf>
    <xf numFmtId="0" fontId="34" fillId="0" borderId="17" xfId="71" applyFont="1" applyBorder="1" applyAlignment="1">
      <alignment horizontal="center" vertical="center" wrapText="1"/>
      <protection/>
    </xf>
    <xf numFmtId="0" fontId="34" fillId="0" borderId="21" xfId="71" applyFont="1" applyBorder="1" applyAlignment="1">
      <alignment horizontal="center" vertical="center"/>
      <protection/>
    </xf>
    <xf numFmtId="0" fontId="34" fillId="0" borderId="21" xfId="71" applyFont="1" applyBorder="1" applyAlignment="1">
      <alignment horizontal="center" vertical="center" wrapText="1"/>
      <protection/>
    </xf>
    <xf numFmtId="0" fontId="34" fillId="0" borderId="0" xfId="71" applyFont="1" applyBorder="1" applyAlignment="1">
      <alignment vertical="center"/>
      <protection/>
    </xf>
    <xf numFmtId="0" fontId="34" fillId="0" borderId="0" xfId="71" applyFont="1" applyBorder="1" applyAlignment="1">
      <alignment horizontal="left" vertical="center"/>
      <protection/>
    </xf>
    <xf numFmtId="0" fontId="33" fillId="0" borderId="0" xfId="71" applyFont="1" applyAlignment="1">
      <alignment horizontal="center" vertical="center"/>
      <protection/>
    </xf>
    <xf numFmtId="0" fontId="33" fillId="0" borderId="0" xfId="71" applyFont="1" applyBorder="1" applyAlignment="1">
      <alignment horizontal="center" vertical="center" textRotation="255"/>
      <protection/>
    </xf>
    <xf numFmtId="0" fontId="34" fillId="0" borderId="17" xfId="71" applyFont="1" applyBorder="1" applyAlignment="1">
      <alignment horizontal="center" vertical="center"/>
      <protection/>
    </xf>
    <xf numFmtId="0" fontId="34" fillId="0" borderId="34" xfId="71" applyFont="1" applyBorder="1" applyAlignment="1">
      <alignment horizontal="center" vertical="center"/>
      <protection/>
    </xf>
    <xf numFmtId="0" fontId="34" fillId="0" borderId="35" xfId="71" applyFont="1" applyBorder="1" applyAlignment="1">
      <alignment horizontal="center" vertical="center"/>
      <protection/>
    </xf>
    <xf numFmtId="0" fontId="0" fillId="0" borderId="16" xfId="71" applyFont="1" applyBorder="1" applyAlignment="1">
      <alignment horizontal="center" vertical="center"/>
      <protection/>
    </xf>
    <xf numFmtId="0" fontId="0" fillId="0" borderId="18" xfId="71" applyFont="1" applyBorder="1" applyAlignment="1">
      <alignment horizontal="center" vertical="center"/>
      <protection/>
    </xf>
    <xf numFmtId="0" fontId="33" fillId="0" borderId="0" xfId="71" applyFont="1" applyAlignment="1">
      <alignment horizontal="left" vertical="center"/>
      <protection/>
    </xf>
    <xf numFmtId="0" fontId="27" fillId="0" borderId="0" xfId="71" applyFont="1" applyAlignment="1">
      <alignment horizontal="center"/>
      <protection/>
    </xf>
    <xf numFmtId="0" fontId="0" fillId="0" borderId="36" xfId="71" applyFont="1" applyBorder="1" applyAlignment="1">
      <alignment vertical="center"/>
      <protection/>
    </xf>
    <xf numFmtId="0" fontId="34" fillId="0" borderId="0" xfId="71" applyFont="1" applyBorder="1" applyAlignment="1">
      <alignment horizontal="right" vertical="center"/>
      <protection/>
    </xf>
    <xf numFmtId="0" fontId="34" fillId="0" borderId="36" xfId="71" applyFont="1" applyBorder="1" applyAlignment="1">
      <alignment vertical="center"/>
      <protection/>
    </xf>
    <xf numFmtId="0" fontId="33" fillId="0" borderId="0" xfId="71" applyFont="1" applyBorder="1" applyAlignment="1">
      <alignment vertical="center" textRotation="255"/>
      <protection/>
    </xf>
    <xf numFmtId="0" fontId="0" fillId="0" borderId="0" xfId="71" applyFont="1" applyBorder="1" applyAlignment="1">
      <alignment vertical="center"/>
      <protection/>
    </xf>
    <xf numFmtId="0" fontId="34" fillId="0" borderId="0" xfId="71" applyFont="1" applyBorder="1" applyAlignment="1">
      <alignment vertical="center" wrapText="1"/>
      <protection/>
    </xf>
    <xf numFmtId="0" fontId="27" fillId="0" borderId="34" xfId="71" applyFont="1" applyBorder="1" applyAlignment="1">
      <alignment horizontal="center" vertical="center"/>
      <protection/>
    </xf>
    <xf numFmtId="0" fontId="27" fillId="0" borderId="35" xfId="71" applyFont="1" applyBorder="1" applyAlignment="1">
      <alignment horizontal="center" vertical="center"/>
      <protection/>
    </xf>
    <xf numFmtId="0" fontId="27" fillId="0" borderId="34" xfId="71" applyFont="1" applyBorder="1" applyAlignment="1">
      <alignment horizontal="center" vertical="center" wrapText="1"/>
      <protection/>
    </xf>
    <xf numFmtId="0" fontId="27" fillId="0" borderId="35" xfId="71" applyFont="1" applyBorder="1" applyAlignment="1">
      <alignment horizontal="center" vertical="center" wrapText="1"/>
      <protection/>
    </xf>
    <xf numFmtId="0" fontId="27" fillId="0" borderId="36" xfId="71" applyFont="1" applyBorder="1" applyAlignment="1">
      <alignment vertical="center"/>
      <protection/>
    </xf>
    <xf numFmtId="0" fontId="27" fillId="0" borderId="0" xfId="71" applyFont="1" applyBorder="1" applyAlignment="1">
      <alignment vertical="center"/>
      <protection/>
    </xf>
    <xf numFmtId="0" fontId="34" fillId="0" borderId="13" xfId="71" applyFont="1" applyBorder="1" applyAlignment="1">
      <alignment horizontal="right" vertical="center"/>
      <protection/>
    </xf>
    <xf numFmtId="0" fontId="34" fillId="0" borderId="14" xfId="71" applyFont="1" applyBorder="1" applyAlignment="1">
      <alignment horizontal="right" vertical="center"/>
      <protection/>
    </xf>
    <xf numFmtId="0" fontId="34" fillId="0" borderId="16" xfId="71" applyFont="1" applyBorder="1" applyAlignment="1">
      <alignment horizontal="right" vertical="center" wrapText="1"/>
      <protection/>
    </xf>
    <xf numFmtId="0" fontId="34" fillId="0" borderId="18" xfId="71" applyFont="1" applyBorder="1" applyAlignment="1">
      <alignment horizontal="right" vertical="center" wrapText="1"/>
      <protection/>
    </xf>
    <xf numFmtId="0" fontId="34" fillId="0" borderId="0" xfId="71" applyFont="1" applyBorder="1" applyAlignment="1">
      <alignment horizontal="right" vertical="center" wrapText="1"/>
      <protection/>
    </xf>
    <xf numFmtId="0" fontId="34" fillId="0" borderId="17" xfId="71" applyFont="1" applyBorder="1" applyAlignment="1">
      <alignment horizontal="right" vertical="center" wrapText="1"/>
      <protection/>
    </xf>
    <xf numFmtId="0" fontId="34" fillId="0" borderId="17" xfId="71" applyFont="1" applyBorder="1" applyAlignment="1">
      <alignment horizontal="right" vertical="center"/>
      <protection/>
    </xf>
    <xf numFmtId="0" fontId="0" fillId="0" borderId="34" xfId="71" applyFont="1" applyBorder="1" applyAlignment="1">
      <alignment horizontal="center" vertical="center"/>
      <protection/>
    </xf>
    <xf numFmtId="0" fontId="27" fillId="0" borderId="0" xfId="71" applyFont="1" applyBorder="1" applyAlignment="1">
      <alignment vertical="center" wrapText="1"/>
      <protection/>
    </xf>
    <xf numFmtId="0" fontId="34" fillId="0" borderId="13" xfId="71" applyFont="1" applyBorder="1" applyAlignment="1">
      <alignment horizontal="center" vertical="center" wrapText="1"/>
      <protection/>
    </xf>
    <xf numFmtId="0" fontId="34" fillId="0" borderId="14" xfId="71" applyFont="1" applyBorder="1" applyAlignment="1">
      <alignment horizontal="center" vertical="center" wrapText="1"/>
      <protection/>
    </xf>
    <xf numFmtId="0" fontId="0" fillId="0" borderId="17" xfId="71" applyFont="1" applyBorder="1" applyAlignment="1">
      <alignment horizontal="center" vertical="center"/>
      <protection/>
    </xf>
    <xf numFmtId="0" fontId="34" fillId="0" borderId="21" xfId="71" applyFont="1" applyBorder="1" applyAlignment="1">
      <alignment horizontal="right" vertical="center"/>
      <protection/>
    </xf>
    <xf numFmtId="0" fontId="34" fillId="0" borderId="13" xfId="71" applyFont="1" applyBorder="1" applyAlignment="1">
      <alignment horizontal="left" vertical="center"/>
      <protection/>
    </xf>
    <xf numFmtId="0" fontId="34" fillId="0" borderId="19" xfId="71" applyFont="1" applyBorder="1" applyAlignment="1">
      <alignment horizontal="left" vertical="center"/>
      <protection/>
    </xf>
    <xf numFmtId="0" fontId="34" fillId="0" borderId="21" xfId="71" applyFont="1" applyBorder="1" applyAlignment="1">
      <alignment horizontal="left" vertical="center"/>
      <protection/>
    </xf>
    <xf numFmtId="0" fontId="34" fillId="0" borderId="20" xfId="71" applyFont="1" applyBorder="1" applyAlignment="1">
      <alignment horizontal="left" vertical="center"/>
      <protection/>
    </xf>
    <xf numFmtId="0" fontId="34" fillId="0" borderId="16" xfId="71" applyFont="1" applyBorder="1" applyAlignment="1">
      <alignment horizontal="left" vertical="center"/>
      <protection/>
    </xf>
    <xf numFmtId="0" fontId="34" fillId="0" borderId="0" xfId="71" applyFont="1" applyBorder="1" applyAlignment="1">
      <alignment horizontal="right"/>
      <protection/>
    </xf>
    <xf numFmtId="0" fontId="34" fillId="0" borderId="0" xfId="71" applyFont="1" applyBorder="1" applyAlignment="1">
      <alignment horizontal="right" vertical="top" wrapText="1"/>
      <protection/>
    </xf>
    <xf numFmtId="0" fontId="34" fillId="0" borderId="0" xfId="71" applyFont="1" applyBorder="1" applyAlignment="1">
      <alignment horizontal="right" vertical="top"/>
      <protection/>
    </xf>
    <xf numFmtId="0" fontId="34" fillId="0" borderId="0" xfId="71" applyFont="1" applyBorder="1" applyAlignment="1">
      <alignment horizontal="left"/>
      <protection/>
    </xf>
    <xf numFmtId="0" fontId="34" fillId="0" borderId="0" xfId="71" applyFont="1" applyBorder="1" applyAlignment="1">
      <alignment horizontal="center" vertical="top"/>
      <protection/>
    </xf>
    <xf numFmtId="0" fontId="34" fillId="0" borderId="0" xfId="71" applyFont="1" applyBorder="1" applyAlignment="1">
      <alignment horizontal="left" vertical="top"/>
      <protection/>
    </xf>
    <xf numFmtId="0" fontId="0" fillId="0" borderId="0" xfId="71" applyFont="1" applyBorder="1" applyAlignment="1">
      <alignment horizontal="left" vertical="center"/>
      <protection/>
    </xf>
    <xf numFmtId="0" fontId="34" fillId="0" borderId="37" xfId="71" applyFont="1" applyBorder="1" applyAlignment="1">
      <alignment horizontal="left" vertical="center"/>
      <protection/>
    </xf>
    <xf numFmtId="0" fontId="34" fillId="0" borderId="38" xfId="71" applyFont="1" applyBorder="1" applyAlignment="1">
      <alignment horizontal="left" vertical="center"/>
      <protection/>
    </xf>
    <xf numFmtId="0" fontId="34" fillId="0" borderId="39" xfId="71" applyFont="1" applyBorder="1" applyAlignment="1">
      <alignment horizontal="left" vertical="center"/>
      <protection/>
    </xf>
    <xf numFmtId="0" fontId="34" fillId="0" borderId="21" xfId="71" applyFont="1" applyBorder="1" applyAlignment="1">
      <alignment horizontal="right" vertical="top"/>
      <protection/>
    </xf>
    <xf numFmtId="0" fontId="34" fillId="0" borderId="40" xfId="71" applyFont="1" applyBorder="1" applyAlignment="1">
      <alignment horizontal="right" vertical="center"/>
      <protection/>
    </xf>
    <xf numFmtId="0" fontId="34" fillId="0" borderId="40" xfId="71" applyFont="1" applyBorder="1" applyAlignment="1">
      <alignment horizontal="right"/>
      <protection/>
    </xf>
    <xf numFmtId="0" fontId="34" fillId="0" borderId="40" xfId="71" applyFont="1" applyBorder="1" applyAlignment="1">
      <alignment horizontal="left"/>
      <protection/>
    </xf>
    <xf numFmtId="0" fontId="34" fillId="0" borderId="40" xfId="71" applyFont="1" applyBorder="1" applyAlignment="1">
      <alignment horizontal="left" vertical="center"/>
      <protection/>
    </xf>
    <xf numFmtId="0" fontId="34" fillId="0" borderId="41" xfId="71" applyFont="1" applyBorder="1" applyAlignment="1">
      <alignment horizontal="left" vertical="center"/>
      <protection/>
    </xf>
    <xf numFmtId="0" fontId="34" fillId="0" borderId="42" xfId="71" applyFont="1" applyBorder="1" applyAlignment="1">
      <alignment horizontal="left" vertical="center"/>
      <protection/>
    </xf>
    <xf numFmtId="0" fontId="34" fillId="0" borderId="43" xfId="71" applyFont="1" applyBorder="1" applyAlignment="1">
      <alignment horizontal="right" vertical="center"/>
      <protection/>
    </xf>
    <xf numFmtId="0" fontId="34" fillId="0" borderId="44" xfId="71" applyFont="1" applyBorder="1" applyAlignment="1">
      <alignment horizontal="right"/>
      <protection/>
    </xf>
    <xf numFmtId="0" fontId="34" fillId="0" borderId="45" xfId="71" applyFont="1" applyBorder="1" applyAlignment="1">
      <alignment horizontal="right" vertical="center"/>
      <protection/>
    </xf>
    <xf numFmtId="0" fontId="34" fillId="0" borderId="44" xfId="71" applyFont="1" applyBorder="1" applyAlignment="1">
      <alignment horizontal="right" vertical="center"/>
      <protection/>
    </xf>
    <xf numFmtId="0" fontId="34" fillId="0" borderId="45" xfId="71" applyFont="1" applyBorder="1" applyAlignment="1">
      <alignment horizontal="center" vertical="center"/>
      <protection/>
    </xf>
    <xf numFmtId="0" fontId="34" fillId="0" borderId="45" xfId="71" applyFont="1" applyBorder="1" applyAlignment="1">
      <alignment horizontal="right" wrapText="1"/>
      <protection/>
    </xf>
    <xf numFmtId="0" fontId="34" fillId="0" borderId="46" xfId="71" applyFont="1" applyBorder="1" applyAlignment="1">
      <alignment horizontal="center" vertical="center" wrapText="1"/>
      <protection/>
    </xf>
    <xf numFmtId="0" fontId="34" fillId="0" borderId="47" xfId="71" applyFont="1" applyBorder="1" applyAlignment="1">
      <alignment horizontal="left" vertical="center"/>
      <protection/>
    </xf>
    <xf numFmtId="0" fontId="34" fillId="0" borderId="48" xfId="71" applyFont="1" applyBorder="1" applyAlignment="1">
      <alignment horizontal="left" vertical="center"/>
      <protection/>
    </xf>
    <xf numFmtId="0" fontId="34" fillId="0" borderId="47" xfId="71" applyFont="1" applyBorder="1" applyAlignment="1">
      <alignment horizontal="center" vertical="center"/>
      <protection/>
    </xf>
    <xf numFmtId="0" fontId="34" fillId="0" borderId="47" xfId="71" applyFont="1" applyBorder="1" applyAlignment="1">
      <alignment horizontal="left"/>
      <protection/>
    </xf>
    <xf numFmtId="0" fontId="34" fillId="0" borderId="49" xfId="71" applyFont="1" applyBorder="1" applyAlignment="1">
      <alignment horizontal="center" vertical="center"/>
      <protection/>
    </xf>
    <xf numFmtId="0" fontId="32" fillId="0" borderId="0" xfId="71" applyFont="1" applyBorder="1" applyAlignment="1">
      <alignment horizontal="right" vertical="top"/>
      <protection/>
    </xf>
    <xf numFmtId="0" fontId="0" fillId="0" borderId="0" xfId="71" applyFont="1" applyBorder="1" applyAlignment="1">
      <alignment horizontal="right" vertical="center"/>
      <protection/>
    </xf>
    <xf numFmtId="0" fontId="0" fillId="0" borderId="0" xfId="71" applyFont="1" applyAlignment="1">
      <alignment horizontal="left" vertical="center"/>
      <protection/>
    </xf>
    <xf numFmtId="0" fontId="32" fillId="0" borderId="0" xfId="71" applyFont="1" applyAlignment="1">
      <alignment horizontal="left"/>
      <protection/>
    </xf>
    <xf numFmtId="0" fontId="0" fillId="0" borderId="19" xfId="71" applyFont="1" applyBorder="1" applyAlignment="1">
      <alignment horizontal="left" vertical="center"/>
      <protection/>
    </xf>
    <xf numFmtId="0" fontId="0" fillId="0" borderId="13" xfId="71" applyFont="1" applyBorder="1" applyAlignment="1">
      <alignment horizontal="left" vertical="center"/>
      <protection/>
    </xf>
    <xf numFmtId="0" fontId="32" fillId="0" borderId="0" xfId="71" applyFont="1" applyAlignment="1">
      <alignment horizontal="left" vertical="top"/>
      <protection/>
    </xf>
    <xf numFmtId="0" fontId="34" fillId="0" borderId="50" xfId="71" applyFont="1" applyBorder="1" applyAlignment="1">
      <alignment horizontal="center" vertical="center"/>
      <protection/>
    </xf>
    <xf numFmtId="0" fontId="34" fillId="0" borderId="40" xfId="71" applyFont="1" applyBorder="1" applyAlignment="1">
      <alignment horizontal="center" vertical="center"/>
      <protection/>
    </xf>
    <xf numFmtId="0" fontId="34" fillId="0" borderId="51" xfId="71" applyFont="1" applyBorder="1" applyAlignment="1">
      <alignment horizontal="center" vertical="center"/>
      <protection/>
    </xf>
    <xf numFmtId="0" fontId="34" fillId="0" borderId="46" xfId="71" applyFont="1" applyBorder="1" applyAlignment="1">
      <alignment horizontal="center" vertical="center"/>
      <protection/>
    </xf>
    <xf numFmtId="0" fontId="34" fillId="0" borderId="0" xfId="71" applyFont="1" applyAlignment="1">
      <alignment horizontal="left"/>
      <protection/>
    </xf>
    <xf numFmtId="0" fontId="34" fillId="0" borderId="0" xfId="71" applyFont="1" applyAlignment="1">
      <alignment horizontal="left" vertical="top"/>
      <protection/>
    </xf>
    <xf numFmtId="0" fontId="34" fillId="0" borderId="40" xfId="71" applyFont="1" applyBorder="1" applyAlignment="1">
      <alignment horizontal="right" vertical="center" wrapText="1"/>
      <protection/>
    </xf>
    <xf numFmtId="0" fontId="34" fillId="0" borderId="41" xfId="71" applyFont="1" applyBorder="1" applyAlignment="1">
      <alignment horizontal="center" vertical="center"/>
      <protection/>
    </xf>
    <xf numFmtId="0" fontId="0" fillId="0" borderId="43" xfId="71" applyFont="1" applyBorder="1" applyAlignment="1">
      <alignment horizontal="left" vertical="center"/>
      <protection/>
    </xf>
    <xf numFmtId="0" fontId="34" fillId="0" borderId="52" xfId="71" applyFont="1" applyBorder="1" applyAlignment="1">
      <alignment horizontal="right" vertical="top" wrapText="1"/>
      <protection/>
    </xf>
    <xf numFmtId="0" fontId="34" fillId="0" borderId="52" xfId="71" applyFont="1" applyBorder="1" applyAlignment="1">
      <alignment horizontal="right" vertical="center"/>
      <protection/>
    </xf>
    <xf numFmtId="0" fontId="34" fillId="0" borderId="45" xfId="71" applyFont="1" applyBorder="1" applyAlignment="1">
      <alignment horizontal="right" vertical="center" wrapText="1"/>
      <protection/>
    </xf>
    <xf numFmtId="0" fontId="34" fillId="0" borderId="52" xfId="71" applyFont="1" applyBorder="1" applyAlignment="1">
      <alignment horizontal="center" vertical="center"/>
      <protection/>
    </xf>
    <xf numFmtId="0" fontId="0" fillId="0" borderId="53" xfId="71" applyFont="1" applyBorder="1" applyAlignment="1">
      <alignment horizontal="left" vertical="center"/>
      <protection/>
    </xf>
    <xf numFmtId="0" fontId="0" fillId="0" borderId="54" xfId="71" applyFont="1" applyBorder="1" applyAlignment="1">
      <alignment horizontal="left" vertical="center"/>
      <protection/>
    </xf>
    <xf numFmtId="0" fontId="34" fillId="0" borderId="40" xfId="71" applyFont="1" applyBorder="1" applyAlignment="1">
      <alignment horizontal="center" vertical="center" wrapText="1"/>
      <protection/>
    </xf>
    <xf numFmtId="0" fontId="33" fillId="0" borderId="41" xfId="71" applyFont="1" applyBorder="1" applyAlignment="1">
      <alignment vertical="center" textRotation="255"/>
      <protection/>
    </xf>
    <xf numFmtId="0" fontId="34" fillId="0" borderId="45" xfId="71" applyFont="1" applyBorder="1" applyAlignment="1">
      <alignment horizontal="center" vertical="center" wrapText="1"/>
      <protection/>
    </xf>
    <xf numFmtId="0" fontId="33" fillId="0" borderId="52" xfId="71" applyFont="1" applyBorder="1" applyAlignment="1">
      <alignment vertical="center" textRotation="255"/>
      <protection/>
    </xf>
    <xf numFmtId="0" fontId="0" fillId="0" borderId="45" xfId="71" applyFont="1" applyBorder="1" applyAlignment="1">
      <alignment horizontal="center" vertical="center"/>
      <protection/>
    </xf>
    <xf numFmtId="0" fontId="34" fillId="0" borderId="43" xfId="71" applyFont="1" applyBorder="1" applyAlignment="1">
      <alignment horizontal="center" vertical="center"/>
      <protection/>
    </xf>
    <xf numFmtId="0" fontId="34" fillId="0" borderId="40" xfId="71" applyFont="1" applyBorder="1" applyAlignment="1">
      <alignment vertical="center" wrapText="1"/>
      <protection/>
    </xf>
    <xf numFmtId="0" fontId="0" fillId="0" borderId="43" xfId="71" applyFont="1" applyBorder="1" applyAlignment="1">
      <alignment horizontal="center" vertical="center"/>
      <protection/>
    </xf>
    <xf numFmtId="0" fontId="0" fillId="0" borderId="44" xfId="71" applyFont="1" applyBorder="1" applyAlignment="1">
      <alignment horizontal="center" vertical="center"/>
      <protection/>
    </xf>
    <xf numFmtId="0" fontId="34" fillId="0" borderId="44" xfId="71" applyFont="1" applyBorder="1" applyAlignment="1">
      <alignment horizontal="center" vertical="center" wrapText="1"/>
      <protection/>
    </xf>
    <xf numFmtId="0" fontId="34" fillId="0" borderId="40" xfId="71" applyFont="1" applyBorder="1" applyAlignment="1">
      <alignment horizontal="center"/>
      <protection/>
    </xf>
    <xf numFmtId="0" fontId="35" fillId="0" borderId="55" xfId="72" applyNumberFormat="1" applyFont="1" applyBorder="1" applyAlignment="1">
      <alignment horizontal="center" vertical="center"/>
      <protection/>
    </xf>
    <xf numFmtId="0" fontId="36" fillId="0" borderId="56" xfId="72" applyNumberFormat="1" applyFont="1" applyBorder="1">
      <alignment vertical="center"/>
      <protection/>
    </xf>
    <xf numFmtId="0" fontId="63" fillId="0" borderId="27" xfId="70" applyFont="1" applyFill="1" applyBorder="1" applyAlignment="1">
      <alignment horizontal="center" vertical="center" wrapText="1"/>
      <protection/>
    </xf>
    <xf numFmtId="0" fontId="63" fillId="0" borderId="57" xfId="70" applyFont="1" applyFill="1" applyBorder="1" applyAlignment="1">
      <alignment horizontal="center" vertical="center" wrapText="1"/>
      <protection/>
    </xf>
    <xf numFmtId="0" fontId="63" fillId="0" borderId="58" xfId="70" applyFont="1" applyFill="1" applyBorder="1" applyAlignment="1">
      <alignment horizontal="center" vertical="center" wrapText="1"/>
      <protection/>
    </xf>
    <xf numFmtId="0" fontId="63" fillId="0" borderId="0" xfId="70" applyFont="1" applyFill="1" applyBorder="1" applyAlignment="1">
      <alignment horizontal="center" vertical="center" wrapText="1"/>
      <protection/>
    </xf>
    <xf numFmtId="0" fontId="63" fillId="0" borderId="21" xfId="70" applyFont="1" applyFill="1" applyBorder="1" applyAlignment="1">
      <alignment horizontal="center" vertical="center" wrapText="1"/>
      <protection/>
    </xf>
    <xf numFmtId="0" fontId="63" fillId="0" borderId="17" xfId="70" applyFont="1" applyFill="1" applyBorder="1" applyAlignment="1">
      <alignment horizontal="center" vertical="center" wrapText="1"/>
      <protection/>
    </xf>
    <xf numFmtId="0" fontId="63" fillId="0" borderId="16" xfId="70" applyFont="1" applyFill="1" applyBorder="1" applyAlignment="1">
      <alignment horizontal="center" vertical="center" wrapText="1"/>
      <protection/>
    </xf>
    <xf numFmtId="0" fontId="63" fillId="0" borderId="20" xfId="70" applyFont="1" applyFill="1" applyBorder="1" applyAlignment="1">
      <alignment horizontal="center" vertical="center" wrapText="1"/>
      <protection/>
    </xf>
    <xf numFmtId="0" fontId="63" fillId="0" borderId="18" xfId="70" applyFont="1" applyFill="1" applyBorder="1" applyAlignment="1">
      <alignment horizontal="center" vertical="center" wrapText="1"/>
      <protection/>
    </xf>
    <xf numFmtId="0" fontId="63" fillId="0" borderId="19" xfId="70" applyFont="1" applyFill="1" applyBorder="1" applyAlignment="1">
      <alignment horizontal="center" vertical="center" wrapText="1"/>
      <protection/>
    </xf>
    <xf numFmtId="0" fontId="63" fillId="0" borderId="13" xfId="70" applyFont="1" applyFill="1" applyBorder="1" applyAlignment="1">
      <alignment horizontal="center" vertical="center" wrapText="1"/>
      <protection/>
    </xf>
    <xf numFmtId="0" fontId="63" fillId="0" borderId="14" xfId="70" applyFont="1" applyFill="1" applyBorder="1" applyAlignment="1">
      <alignment horizontal="center" vertical="center" wrapText="1"/>
      <protection/>
    </xf>
    <xf numFmtId="0" fontId="63" fillId="0" borderId="35" xfId="70" applyFont="1" applyFill="1" applyBorder="1" applyAlignment="1">
      <alignment horizontal="center" vertical="center" wrapText="1"/>
      <protection/>
    </xf>
    <xf numFmtId="0" fontId="63" fillId="0" borderId="59" xfId="70" applyFont="1" applyFill="1" applyBorder="1" applyAlignment="1">
      <alignment horizontal="center" vertical="center" wrapText="1"/>
      <protection/>
    </xf>
    <xf numFmtId="0" fontId="63" fillId="0" borderId="60" xfId="70" applyFont="1" applyFill="1" applyBorder="1" applyAlignment="1">
      <alignment horizontal="center" vertical="center" wrapText="1"/>
      <protection/>
    </xf>
    <xf numFmtId="0" fontId="66" fillId="0" borderId="0" xfId="70" applyFont="1" applyFill="1" applyBorder="1" applyAlignment="1">
      <alignment horizontal="center" vertical="center" wrapText="1"/>
      <protection/>
    </xf>
    <xf numFmtId="0" fontId="63" fillId="0" borderId="61" xfId="70" applyFont="1" applyFill="1" applyBorder="1" applyAlignment="1">
      <alignment horizontal="center" vertical="center" wrapText="1"/>
      <protection/>
    </xf>
    <xf numFmtId="0" fontId="63" fillId="0" borderId="62" xfId="70" applyFont="1" applyFill="1" applyBorder="1" applyAlignment="1">
      <alignment horizontal="center" vertical="center" wrapText="1"/>
      <protection/>
    </xf>
    <xf numFmtId="0" fontId="63" fillId="0" borderId="63" xfId="70" applyFont="1" applyFill="1" applyBorder="1" applyAlignment="1">
      <alignment horizontal="center" vertical="center" wrapText="1"/>
      <protection/>
    </xf>
    <xf numFmtId="0" fontId="63" fillId="0" borderId="64" xfId="70" applyFont="1" applyFill="1" applyBorder="1" applyAlignment="1">
      <alignment horizontal="center" vertical="center" wrapText="1"/>
      <protection/>
    </xf>
    <xf numFmtId="0" fontId="63" fillId="0" borderId="65" xfId="70" applyFont="1" applyFill="1" applyBorder="1" applyAlignment="1">
      <alignment horizontal="center" vertical="center" wrapText="1"/>
      <protection/>
    </xf>
    <xf numFmtId="0" fontId="67" fillId="0" borderId="0" xfId="70" applyFont="1">
      <alignment/>
      <protection/>
    </xf>
    <xf numFmtId="0" fontId="59" fillId="0" borderId="0" xfId="70" applyFont="1" applyBorder="1" applyAlignment="1">
      <alignment horizontal="center" vertical="center" wrapText="1"/>
      <protection/>
    </xf>
    <xf numFmtId="0" fontId="59" fillId="0" borderId="0" xfId="70" applyFont="1">
      <alignment/>
      <protection/>
    </xf>
    <xf numFmtId="0" fontId="68" fillId="0" borderId="0" xfId="70" applyFont="1">
      <alignment/>
      <protection/>
    </xf>
    <xf numFmtId="0" fontId="67" fillId="0" borderId="23" xfId="70" applyFont="1" applyFill="1" applyBorder="1" applyAlignment="1">
      <alignment horizontal="center" vertical="center" wrapText="1"/>
      <protection/>
    </xf>
    <xf numFmtId="0" fontId="67" fillId="0" borderId="24" xfId="70" applyFont="1" applyFill="1" applyBorder="1" applyAlignment="1">
      <alignment horizontal="center" vertical="center" wrapText="1"/>
      <protection/>
    </xf>
    <xf numFmtId="0" fontId="67" fillId="0" borderId="25" xfId="70" applyFont="1" applyFill="1" applyBorder="1" applyAlignment="1">
      <alignment horizontal="center" vertical="center" wrapText="1"/>
      <protection/>
    </xf>
    <xf numFmtId="0" fontId="67" fillId="0" borderId="26" xfId="70" applyFont="1" applyFill="1" applyBorder="1" applyAlignment="1">
      <alignment horizontal="center" vertical="center" wrapText="1"/>
      <protection/>
    </xf>
    <xf numFmtId="0" fontId="69" fillId="0" borderId="0" xfId="70" applyFont="1" applyFill="1" applyAlignment="1">
      <alignment horizontal="center"/>
      <protection/>
    </xf>
    <xf numFmtId="0" fontId="69" fillId="0" borderId="0" xfId="70" applyFont="1" applyAlignment="1">
      <alignment horizontal="center"/>
      <protection/>
    </xf>
    <xf numFmtId="0" fontId="69" fillId="0" borderId="0" xfId="70" applyFont="1">
      <alignment/>
      <protection/>
    </xf>
    <xf numFmtId="0" fontId="67" fillId="0" borderId="0" xfId="70" applyFont="1" applyAlignment="1">
      <alignment horizontal="center"/>
      <protection/>
    </xf>
    <xf numFmtId="0" fontId="67" fillId="0" borderId="0" xfId="70" applyFont="1" applyFill="1" applyBorder="1" applyAlignment="1">
      <alignment horizontal="center" vertical="center"/>
      <protection/>
    </xf>
    <xf numFmtId="0" fontId="70" fillId="0" borderId="0" xfId="70" applyFont="1" applyFill="1" applyBorder="1" applyAlignment="1">
      <alignment horizontal="center" vertical="center"/>
      <protection/>
    </xf>
    <xf numFmtId="0" fontId="34" fillId="0" borderId="16" xfId="0" applyFont="1" applyBorder="1" applyAlignment="1">
      <alignment horizontal="right" vertical="center" shrinkToFit="1"/>
    </xf>
    <xf numFmtId="0" fontId="34" fillId="0" borderId="0" xfId="0" applyFont="1" applyBorder="1" applyAlignment="1">
      <alignment horizontal="right" vertical="center" shrinkToFit="1"/>
    </xf>
    <xf numFmtId="0" fontId="34" fillId="0" borderId="0" xfId="0" applyFont="1" applyAlignment="1">
      <alignment horizontal="right" vertical="center" shrinkToFit="1"/>
    </xf>
    <xf numFmtId="0" fontId="34" fillId="0" borderId="21" xfId="0" applyFont="1" applyBorder="1" applyAlignment="1">
      <alignment horizontal="right" vertical="center" shrinkToFit="1"/>
    </xf>
    <xf numFmtId="0" fontId="34" fillId="0" borderId="18" xfId="0" applyFont="1" applyBorder="1" applyAlignment="1">
      <alignment horizontal="right" vertical="center" shrinkToFit="1"/>
    </xf>
    <xf numFmtId="0" fontId="34" fillId="0" borderId="21" xfId="0" applyFont="1" applyBorder="1" applyAlignment="1">
      <alignment vertical="center" shrinkToFit="1"/>
    </xf>
    <xf numFmtId="0" fontId="31" fillId="0" borderId="0" xfId="0" applyFont="1" applyAlignment="1">
      <alignment vertical="center"/>
    </xf>
    <xf numFmtId="0" fontId="34" fillId="0" borderId="0" xfId="0" applyFont="1" applyAlignment="1">
      <alignment vertical="center" shrinkToFit="1"/>
    </xf>
    <xf numFmtId="0" fontId="34" fillId="0" borderId="16" xfId="0" applyFont="1" applyBorder="1" applyAlignment="1">
      <alignment vertical="center" shrinkToFit="1"/>
    </xf>
    <xf numFmtId="0" fontId="34" fillId="0" borderId="0" xfId="0" applyFont="1" applyBorder="1" applyAlignment="1">
      <alignment vertical="center" shrinkToFit="1"/>
    </xf>
    <xf numFmtId="0" fontId="34" fillId="0" borderId="13" xfId="0" applyFont="1" applyBorder="1" applyAlignment="1">
      <alignment vertical="center" shrinkToFit="1"/>
    </xf>
    <xf numFmtId="0" fontId="34" fillId="0" borderId="17" xfId="0" applyFont="1" applyBorder="1" applyAlignment="1">
      <alignment vertical="center" shrinkToFit="1"/>
    </xf>
    <xf numFmtId="0" fontId="34" fillId="0" borderId="0" xfId="0" applyFont="1" applyAlignment="1">
      <alignment vertical="center"/>
    </xf>
    <xf numFmtId="0" fontId="34" fillId="0" borderId="20" xfId="0" applyFont="1" applyBorder="1" applyAlignment="1">
      <alignment vertical="center" shrinkToFit="1"/>
    </xf>
    <xf numFmtId="0" fontId="34" fillId="0" borderId="18" xfId="0" applyFont="1" applyBorder="1" applyAlignment="1">
      <alignment vertical="center" shrinkToFit="1"/>
    </xf>
    <xf numFmtId="0" fontId="34" fillId="0" borderId="16" xfId="0" applyFont="1" applyBorder="1" applyAlignment="1">
      <alignment shrinkToFit="1"/>
    </xf>
    <xf numFmtId="0" fontId="34" fillId="0" borderId="0" xfId="0" applyFont="1" applyBorder="1" applyAlignment="1">
      <alignment shrinkToFit="1"/>
    </xf>
    <xf numFmtId="0" fontId="34" fillId="0" borderId="19" xfId="0" applyFont="1" applyBorder="1" applyAlignment="1">
      <alignment shrinkToFit="1"/>
    </xf>
    <xf numFmtId="0" fontId="34" fillId="0" borderId="13" xfId="0" applyFont="1" applyBorder="1" applyAlignment="1">
      <alignment shrinkToFit="1"/>
    </xf>
    <xf numFmtId="0" fontId="34" fillId="0" borderId="0" xfId="0" applyFont="1" applyBorder="1" applyAlignment="1">
      <alignment horizontal="right" vertical="top" shrinkToFit="1"/>
    </xf>
    <xf numFmtId="0" fontId="34" fillId="0" borderId="0" xfId="0" applyFont="1" applyAlignment="1">
      <alignment horizontal="right" vertical="top" shrinkToFit="1"/>
    </xf>
    <xf numFmtId="0" fontId="34" fillId="0" borderId="0" xfId="0" applyFont="1" applyBorder="1" applyAlignment="1">
      <alignment horizontal="left" shrinkToFit="1"/>
    </xf>
    <xf numFmtId="0" fontId="34" fillId="0" borderId="0" xfId="0" applyFont="1" applyAlignment="1">
      <alignment horizontal="left"/>
    </xf>
    <xf numFmtId="0" fontId="34" fillId="0" borderId="66" xfId="0" applyFont="1" applyBorder="1" applyAlignment="1">
      <alignment vertical="center" shrinkToFit="1"/>
    </xf>
    <xf numFmtId="0" fontId="34" fillId="0" borderId="17" xfId="0" applyFont="1" applyBorder="1" applyAlignment="1">
      <alignment shrinkToFit="1"/>
    </xf>
    <xf numFmtId="0" fontId="34" fillId="0" borderId="0" xfId="0" applyFont="1" applyBorder="1" applyAlignment="1">
      <alignment horizontal="left" vertical="center" shrinkToFit="1"/>
    </xf>
    <xf numFmtId="0" fontId="34" fillId="0" borderId="0" xfId="0" applyFont="1" applyAlignment="1">
      <alignment horizontal="left" vertical="center" shrinkToFit="1"/>
    </xf>
    <xf numFmtId="0" fontId="34" fillId="0" borderId="16" xfId="0" applyFont="1" applyBorder="1" applyAlignment="1">
      <alignment horizontal="left" vertical="center" shrinkToFit="1"/>
    </xf>
    <xf numFmtId="0" fontId="34" fillId="0" borderId="19" xfId="0" applyFont="1" applyBorder="1" applyAlignment="1">
      <alignment horizontal="left" vertical="center" shrinkToFit="1"/>
    </xf>
    <xf numFmtId="0" fontId="34" fillId="0" borderId="13" xfId="0" applyFont="1" applyBorder="1" applyAlignment="1">
      <alignment horizontal="left" vertical="center" shrinkToFit="1"/>
    </xf>
    <xf numFmtId="0" fontId="34" fillId="0" borderId="17" xfId="0" applyFont="1" applyBorder="1" applyAlignment="1">
      <alignment horizontal="left" vertical="center" shrinkToFit="1"/>
    </xf>
    <xf numFmtId="0" fontId="34" fillId="0" borderId="0" xfId="0" applyFont="1" applyAlignment="1">
      <alignment horizontal="left" vertical="center"/>
    </xf>
    <xf numFmtId="0" fontId="34" fillId="0" borderId="20" xfId="0" applyFont="1" applyBorder="1" applyAlignment="1">
      <alignment horizontal="left" vertical="center" shrinkToFit="1"/>
    </xf>
    <xf numFmtId="0" fontId="31" fillId="0" borderId="0" xfId="0" applyFont="1" applyAlignment="1">
      <alignment horizontal="left" vertical="center"/>
    </xf>
    <xf numFmtId="0" fontId="34" fillId="0" borderId="0" xfId="0" applyFont="1" applyBorder="1" applyAlignment="1">
      <alignment vertical="top" shrinkToFit="1"/>
    </xf>
    <xf numFmtId="0" fontId="34" fillId="0" borderId="0" xfId="0" applyFont="1" applyAlignment="1">
      <alignment vertical="top" shrinkToFit="1"/>
    </xf>
    <xf numFmtId="0" fontId="34" fillId="0" borderId="0" xfId="0" applyFont="1" applyBorder="1" applyAlignment="1">
      <alignment horizontal="left" vertical="top" shrinkToFit="1"/>
    </xf>
    <xf numFmtId="0" fontId="34" fillId="0" borderId="0" xfId="0" applyFont="1" applyAlignment="1">
      <alignment horizontal="left" vertical="top" shrinkToFit="1"/>
    </xf>
    <xf numFmtId="0" fontId="34" fillId="0" borderId="0" xfId="0" applyFont="1" applyAlignment="1">
      <alignment horizontal="left" vertical="top"/>
    </xf>
    <xf numFmtId="0" fontId="34" fillId="0" borderId="50" xfId="0" applyFont="1" applyBorder="1" applyAlignment="1">
      <alignment horizontal="right" shrinkToFit="1"/>
    </xf>
    <xf numFmtId="0" fontId="34" fillId="0" borderId="40" xfId="0" applyFont="1" applyBorder="1" applyAlignment="1">
      <alignment horizontal="right" shrinkToFit="1"/>
    </xf>
    <xf numFmtId="0" fontId="34" fillId="0" borderId="41" xfId="0" applyFont="1" applyBorder="1" applyAlignment="1">
      <alignment horizontal="right" vertical="center" shrinkToFit="1"/>
    </xf>
    <xf numFmtId="0" fontId="34" fillId="0" borderId="40" xfId="0" applyFont="1" applyBorder="1" applyAlignment="1">
      <alignment horizontal="right" vertical="center" shrinkToFit="1"/>
    </xf>
    <xf numFmtId="0" fontId="34" fillId="0" borderId="43" xfId="0" applyFont="1" applyBorder="1" applyAlignment="1">
      <alignment horizontal="right" vertical="center" shrinkToFit="1"/>
    </xf>
    <xf numFmtId="0" fontId="34" fillId="0" borderId="0" xfId="0" applyFont="1" applyAlignment="1">
      <alignment vertical="top"/>
    </xf>
    <xf numFmtId="0" fontId="34" fillId="0" borderId="40" xfId="0" applyFont="1" applyBorder="1" applyAlignment="1">
      <alignment shrinkToFit="1"/>
    </xf>
    <xf numFmtId="0" fontId="34" fillId="0" borderId="42" xfId="0" applyFont="1" applyBorder="1" applyAlignment="1">
      <alignment shrinkToFit="1"/>
    </xf>
    <xf numFmtId="0" fontId="34" fillId="0" borderId="40" xfId="0" applyFont="1" applyBorder="1" applyAlignment="1">
      <alignment/>
    </xf>
    <xf numFmtId="0" fontId="34" fillId="0" borderId="40" xfId="0" applyFont="1" applyBorder="1" applyAlignment="1">
      <alignment vertical="center" shrinkToFit="1"/>
    </xf>
    <xf numFmtId="0" fontId="34" fillId="0" borderId="41" xfId="0" applyFont="1" applyBorder="1" applyAlignment="1">
      <alignment vertical="center" shrinkToFit="1"/>
    </xf>
    <xf numFmtId="0" fontId="34" fillId="0" borderId="43" xfId="0" applyFont="1" applyBorder="1" applyAlignment="1">
      <alignment vertical="center" shrinkToFit="1"/>
    </xf>
    <xf numFmtId="0" fontId="34" fillId="0" borderId="40" xfId="0" applyFont="1" applyBorder="1" applyAlignment="1">
      <alignment horizontal="left" shrinkToFit="1"/>
    </xf>
    <xf numFmtId="0" fontId="34" fillId="0" borderId="48" xfId="0" applyFont="1" applyBorder="1" applyAlignment="1">
      <alignment shrinkToFit="1"/>
    </xf>
    <xf numFmtId="0" fontId="34" fillId="0" borderId="47" xfId="0" applyFont="1" applyBorder="1" applyAlignment="1">
      <alignment vertical="center" shrinkToFit="1"/>
    </xf>
    <xf numFmtId="0" fontId="34" fillId="0" borderId="48" xfId="0" applyFont="1" applyBorder="1" applyAlignment="1">
      <alignment vertical="center" shrinkToFit="1"/>
    </xf>
    <xf numFmtId="0" fontId="34" fillId="0" borderId="44" xfId="0" applyFont="1" applyBorder="1" applyAlignment="1">
      <alignment horizontal="right" shrinkToFit="1"/>
    </xf>
    <xf numFmtId="0" fontId="34" fillId="0" borderId="45" xfId="0" applyFont="1" applyBorder="1" applyAlignment="1">
      <alignment horizontal="right" vertical="center" shrinkToFit="1"/>
    </xf>
    <xf numFmtId="0" fontId="34" fillId="0" borderId="44" xfId="0" applyFont="1" applyBorder="1" applyAlignment="1">
      <alignment horizontal="right" vertical="center" shrinkToFit="1"/>
    </xf>
    <xf numFmtId="0" fontId="34" fillId="0" borderId="44" xfId="0" applyFont="1" applyBorder="1" applyAlignment="1">
      <alignment vertical="center" shrinkToFit="1"/>
    </xf>
    <xf numFmtId="0" fontId="34" fillId="0" borderId="45" xfId="0" applyFont="1" applyBorder="1" applyAlignment="1">
      <alignment vertical="center" shrinkToFit="1"/>
    </xf>
    <xf numFmtId="0" fontId="34" fillId="0" borderId="40" xfId="0" applyFont="1" applyBorder="1" applyAlignment="1">
      <alignment horizontal="left" vertical="center" shrinkToFit="1"/>
    </xf>
    <xf numFmtId="0" fontId="34" fillId="0" borderId="41" xfId="0" applyFont="1" applyBorder="1" applyAlignment="1">
      <alignment horizontal="left" vertical="center" shrinkToFit="1"/>
    </xf>
    <xf numFmtId="0" fontId="34" fillId="0" borderId="40" xfId="0" applyFont="1" applyBorder="1" applyAlignment="1">
      <alignment horizontal="left"/>
    </xf>
    <xf numFmtId="0" fontId="34" fillId="0" borderId="47" xfId="0" applyFont="1" applyBorder="1" applyAlignment="1">
      <alignment horizontal="left" vertical="center" shrinkToFit="1"/>
    </xf>
    <xf numFmtId="0" fontId="34" fillId="0" borderId="48" xfId="0" applyFont="1" applyBorder="1" applyAlignment="1">
      <alignment horizontal="left" vertical="center" shrinkToFit="1"/>
    </xf>
    <xf numFmtId="0" fontId="34" fillId="0" borderId="48" xfId="0" applyFont="1" applyBorder="1" applyAlignment="1">
      <alignment horizontal="left" shrinkToFit="1"/>
    </xf>
    <xf numFmtId="0" fontId="0" fillId="0" borderId="67" xfId="0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34" fillId="0" borderId="0" xfId="0" applyFont="1" applyAlignment="1">
      <alignment horizontal="right" vertical="top"/>
    </xf>
    <xf numFmtId="0" fontId="34" fillId="0" borderId="0" xfId="0" applyFont="1" applyBorder="1" applyAlignment="1">
      <alignment horizontal="right" vertical="top"/>
    </xf>
    <xf numFmtId="0" fontId="34" fillId="0" borderId="0" xfId="0" applyFont="1" applyAlignment="1">
      <alignment horizontal="right"/>
    </xf>
    <xf numFmtId="0" fontId="34" fillId="0" borderId="0" xfId="0" applyFont="1" applyBorder="1" applyAlignment="1">
      <alignment horizontal="right" vertical="center"/>
    </xf>
    <xf numFmtId="0" fontId="32" fillId="0" borderId="68" xfId="0" applyFont="1" applyBorder="1" applyAlignment="1">
      <alignment vertical="center"/>
    </xf>
    <xf numFmtId="0" fontId="32" fillId="0" borderId="51" xfId="0" applyFont="1" applyBorder="1" applyAlignment="1">
      <alignment vertical="center"/>
    </xf>
    <xf numFmtId="0" fontId="32" fillId="0" borderId="50" xfId="0" applyFont="1" applyBorder="1" applyAlignment="1">
      <alignment vertical="center"/>
    </xf>
    <xf numFmtId="0" fontId="32" fillId="0" borderId="40" xfId="0" applyFont="1" applyBorder="1" applyAlignment="1">
      <alignment vertical="center"/>
    </xf>
    <xf numFmtId="0" fontId="32" fillId="0" borderId="48" xfId="0" applyFont="1" applyBorder="1" applyAlignment="1">
      <alignment vertical="center"/>
    </xf>
    <xf numFmtId="0" fontId="34" fillId="0" borderId="17" xfId="0" applyFont="1" applyBorder="1" applyAlignment="1">
      <alignment vertical="center"/>
    </xf>
    <xf numFmtId="0" fontId="34" fillId="0" borderId="0" xfId="0" applyFont="1" applyAlignment="1">
      <alignment horizontal="right" vertical="center"/>
    </xf>
    <xf numFmtId="0" fontId="34" fillId="0" borderId="14" xfId="0" applyFont="1" applyBorder="1" applyAlignment="1">
      <alignment horizontal="right" vertical="center"/>
    </xf>
    <xf numFmtId="0" fontId="34" fillId="0" borderId="21" xfId="0" applyFont="1" applyBorder="1" applyAlignment="1">
      <alignment horizontal="right" vertical="center"/>
    </xf>
    <xf numFmtId="0" fontId="34" fillId="0" borderId="16" xfId="0" applyFont="1" applyBorder="1" applyAlignment="1">
      <alignment horizontal="right"/>
    </xf>
    <xf numFmtId="0" fontId="34" fillId="0" borderId="40" xfId="0" applyFont="1" applyBorder="1" applyAlignment="1">
      <alignment horizontal="right" vertical="center"/>
    </xf>
    <xf numFmtId="0" fontId="34" fillId="0" borderId="43" xfId="0" applyFont="1" applyBorder="1" applyAlignment="1">
      <alignment horizontal="right" vertical="center"/>
    </xf>
    <xf numFmtId="0" fontId="34" fillId="0" borderId="40" xfId="0" applyFont="1" applyBorder="1" applyAlignment="1">
      <alignment horizontal="right"/>
    </xf>
    <xf numFmtId="0" fontId="34" fillId="0" borderId="41" xfId="0" applyFont="1" applyBorder="1" applyAlignment="1">
      <alignment horizontal="right" vertical="center"/>
    </xf>
    <xf numFmtId="0" fontId="32" fillId="0" borderId="43" xfId="0" applyFont="1" applyBorder="1" applyAlignment="1">
      <alignment horizontal="left" vertical="center"/>
    </xf>
    <xf numFmtId="0" fontId="32" fillId="0" borderId="40" xfId="0" applyFont="1" applyBorder="1" applyAlignment="1">
      <alignment horizontal="left" vertical="center"/>
    </xf>
    <xf numFmtId="0" fontId="34" fillId="0" borderId="45" xfId="0" applyFont="1" applyBorder="1" applyAlignment="1">
      <alignment horizontal="right" vertical="center"/>
    </xf>
    <xf numFmtId="0" fontId="34" fillId="0" borderId="45" xfId="0" applyFont="1" applyBorder="1" applyAlignment="1">
      <alignment horizontal="right" vertical="top"/>
    </xf>
    <xf numFmtId="0" fontId="0" fillId="0" borderId="45" xfId="0" applyBorder="1" applyAlignment="1">
      <alignment vertical="center"/>
    </xf>
    <xf numFmtId="0" fontId="0" fillId="0" borderId="44" xfId="0" applyBorder="1" applyAlignment="1">
      <alignment vertical="center"/>
    </xf>
    <xf numFmtId="0" fontId="32" fillId="0" borderId="54" xfId="0" applyFont="1" applyBorder="1" applyAlignment="1">
      <alignment horizontal="left" vertical="center"/>
    </xf>
    <xf numFmtId="0" fontId="32" fillId="0" borderId="69" xfId="0" applyFont="1" applyBorder="1" applyAlignment="1">
      <alignment horizontal="left" vertical="center"/>
    </xf>
    <xf numFmtId="0" fontId="34" fillId="0" borderId="66" xfId="0" applyFont="1" applyBorder="1" applyAlignment="1">
      <alignment vertical="center"/>
    </xf>
    <xf numFmtId="0" fontId="34" fillId="0" borderId="16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4" fillId="0" borderId="18" xfId="0" applyFont="1" applyBorder="1" applyAlignment="1">
      <alignment vertical="center"/>
    </xf>
    <xf numFmtId="0" fontId="34" fillId="0" borderId="21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66" xfId="0" applyFont="1" applyBorder="1" applyAlignment="1">
      <alignment/>
    </xf>
    <xf numFmtId="0" fontId="34" fillId="0" borderId="16" xfId="0" applyFont="1" applyBorder="1" applyAlignment="1">
      <alignment/>
    </xf>
    <xf numFmtId="0" fontId="32" fillId="0" borderId="53" xfId="0" applyFont="1" applyBorder="1" applyAlignment="1">
      <alignment horizontal="left" vertical="center"/>
    </xf>
    <xf numFmtId="0" fontId="32" fillId="0" borderId="40" xfId="0" applyFont="1" applyBorder="1" applyAlignment="1">
      <alignment horizontal="right" vertical="center"/>
    </xf>
    <xf numFmtId="0" fontId="32" fillId="0" borderId="43" xfId="0" applyFont="1" applyBorder="1" applyAlignment="1">
      <alignment horizontal="right" vertical="center"/>
    </xf>
    <xf numFmtId="0" fontId="32" fillId="0" borderId="41" xfId="0" applyFont="1" applyBorder="1" applyAlignment="1">
      <alignment horizontal="right" vertical="center"/>
    </xf>
    <xf numFmtId="0" fontId="34" fillId="0" borderId="45" xfId="0" applyFont="1" applyBorder="1" applyAlignment="1">
      <alignment vertical="top"/>
    </xf>
    <xf numFmtId="0" fontId="34" fillId="0" borderId="44" xfId="0" applyFont="1" applyBorder="1" applyAlignment="1">
      <alignment horizontal="right"/>
    </xf>
    <xf numFmtId="0" fontId="32" fillId="0" borderId="50" xfId="0" applyFont="1" applyBorder="1" applyAlignment="1">
      <alignment horizontal="right" vertical="center"/>
    </xf>
    <xf numFmtId="0" fontId="34" fillId="0" borderId="50" xfId="0" applyFont="1" applyBorder="1" applyAlignment="1">
      <alignment/>
    </xf>
    <xf numFmtId="0" fontId="34" fillId="0" borderId="40" xfId="0" applyFont="1" applyBorder="1" applyAlignment="1">
      <alignment vertical="center"/>
    </xf>
    <xf numFmtId="0" fontId="31" fillId="0" borderId="40" xfId="0" applyFont="1" applyBorder="1" applyAlignment="1">
      <alignment vertical="center"/>
    </xf>
    <xf numFmtId="0" fontId="34" fillId="0" borderId="43" xfId="0" applyFont="1" applyBorder="1" applyAlignment="1">
      <alignment vertical="center"/>
    </xf>
    <xf numFmtId="0" fontId="34" fillId="0" borderId="50" xfId="0" applyFont="1" applyBorder="1" applyAlignment="1">
      <alignment vertical="center"/>
    </xf>
    <xf numFmtId="0" fontId="31" fillId="0" borderId="45" xfId="0" applyFont="1" applyBorder="1" applyAlignment="1">
      <alignment vertical="center"/>
    </xf>
    <xf numFmtId="0" fontId="34" fillId="0" borderId="44" xfId="0" applyFont="1" applyBorder="1" applyAlignment="1">
      <alignment vertical="center"/>
    </xf>
    <xf numFmtId="0" fontId="34" fillId="0" borderId="45" xfId="0" applyFont="1" applyBorder="1" applyAlignment="1">
      <alignment vertical="center"/>
    </xf>
    <xf numFmtId="0" fontId="34" fillId="0" borderId="51" xfId="0" applyFont="1" applyBorder="1" applyAlignment="1">
      <alignment vertical="center"/>
    </xf>
    <xf numFmtId="0" fontId="34" fillId="0" borderId="44" xfId="0" applyFont="1" applyBorder="1" applyAlignment="1">
      <alignment/>
    </xf>
    <xf numFmtId="0" fontId="31" fillId="0" borderId="44" xfId="0" applyFont="1" applyBorder="1" applyAlignment="1">
      <alignment vertical="center"/>
    </xf>
    <xf numFmtId="0" fontId="59" fillId="0" borderId="16" xfId="70" applyFont="1" applyFill="1" applyBorder="1" applyAlignment="1">
      <alignment horizontal="center" vertical="center" wrapText="1"/>
      <protection/>
    </xf>
    <xf numFmtId="0" fontId="59" fillId="0" borderId="35" xfId="70" applyFont="1" applyFill="1" applyBorder="1" applyAlignment="1">
      <alignment horizontal="center" vertical="center" wrapText="1"/>
      <protection/>
    </xf>
    <xf numFmtId="0" fontId="59" fillId="0" borderId="13" xfId="70" applyFont="1" applyFill="1" applyBorder="1" applyAlignment="1">
      <alignment horizontal="center" vertical="center" wrapText="1"/>
      <protection/>
    </xf>
    <xf numFmtId="0" fontId="35" fillId="0" borderId="70" xfId="72" applyFont="1" applyBorder="1">
      <alignment vertical="center"/>
      <protection/>
    </xf>
    <xf numFmtId="0" fontId="35" fillId="0" borderId="71" xfId="72" applyFont="1" applyBorder="1">
      <alignment vertical="center"/>
      <protection/>
    </xf>
    <xf numFmtId="0" fontId="35" fillId="0" borderId="72" xfId="72" applyFont="1" applyBorder="1">
      <alignment vertical="center"/>
      <protection/>
    </xf>
    <xf numFmtId="0" fontId="35" fillId="0" borderId="0" xfId="72" applyFont="1">
      <alignment vertical="center"/>
      <protection/>
    </xf>
    <xf numFmtId="0" fontId="31" fillId="0" borderId="73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textRotation="255"/>
    </xf>
    <xf numFmtId="0" fontId="29" fillId="0" borderId="39" xfId="0" applyFont="1" applyBorder="1" applyAlignment="1">
      <alignment horizontal="center" vertical="center" textRotation="255"/>
    </xf>
    <xf numFmtId="0" fontId="33" fillId="0" borderId="74" xfId="0" applyFont="1" applyBorder="1" applyAlignment="1">
      <alignment horizontal="center" vertical="center" textRotation="255"/>
    </xf>
    <xf numFmtId="0" fontId="33" fillId="0" borderId="75" xfId="0" applyFont="1" applyBorder="1" applyAlignment="1">
      <alignment horizontal="center" vertical="center" textRotation="255"/>
    </xf>
    <xf numFmtId="0" fontId="33" fillId="0" borderId="36" xfId="0" applyFont="1" applyBorder="1" applyAlignment="1">
      <alignment horizontal="center" vertical="center" textRotation="255"/>
    </xf>
    <xf numFmtId="0" fontId="33" fillId="0" borderId="39" xfId="0" applyFont="1" applyBorder="1" applyAlignment="1">
      <alignment horizontal="center" vertical="center" textRotation="255"/>
    </xf>
    <xf numFmtId="0" fontId="33" fillId="0" borderId="73" xfId="0" applyFont="1" applyBorder="1" applyAlignment="1">
      <alignment horizontal="center" vertical="center" textRotation="255"/>
    </xf>
    <xf numFmtId="0" fontId="33" fillId="0" borderId="72" xfId="0" applyFont="1" applyBorder="1" applyAlignment="1">
      <alignment horizontal="center" vertical="center" textRotation="255"/>
    </xf>
    <xf numFmtId="0" fontId="31" fillId="0" borderId="76" xfId="0" applyFont="1" applyBorder="1" applyAlignment="1">
      <alignment horizontal="center" vertical="center"/>
    </xf>
    <xf numFmtId="0" fontId="31" fillId="0" borderId="77" xfId="0" applyFont="1" applyBorder="1" applyAlignment="1">
      <alignment horizontal="center" vertical="center"/>
    </xf>
    <xf numFmtId="0" fontId="31" fillId="0" borderId="78" xfId="0" applyFont="1" applyBorder="1" applyAlignment="1">
      <alignment horizontal="center" vertical="center"/>
    </xf>
    <xf numFmtId="0" fontId="34" fillId="0" borderId="17" xfId="0" applyFont="1" applyBorder="1" applyAlignment="1">
      <alignment horizontal="right" vertical="center"/>
    </xf>
    <xf numFmtId="0" fontId="34" fillId="0" borderId="0" xfId="0" applyFont="1" applyBorder="1" applyAlignment="1">
      <alignment horizontal="right" vertical="center"/>
    </xf>
    <xf numFmtId="0" fontId="34" fillId="0" borderId="21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1" fillId="0" borderId="79" xfId="0" applyFont="1" applyBorder="1" applyAlignment="1">
      <alignment horizontal="center" vertical="center"/>
    </xf>
    <xf numFmtId="0" fontId="31" fillId="0" borderId="80" xfId="0" applyFont="1" applyBorder="1" applyAlignment="1">
      <alignment horizontal="center" vertical="center"/>
    </xf>
    <xf numFmtId="0" fontId="31" fillId="0" borderId="81" xfId="0" applyFont="1" applyBorder="1" applyAlignment="1">
      <alignment horizontal="center" vertical="center"/>
    </xf>
    <xf numFmtId="0" fontId="40" fillId="0" borderId="74" xfId="0" applyFont="1" applyBorder="1" applyAlignment="1">
      <alignment horizontal="center" vertical="center" textRotation="255" wrapText="1"/>
    </xf>
    <xf numFmtId="0" fontId="40" fillId="0" borderId="75" xfId="0" applyFont="1" applyBorder="1" applyAlignment="1">
      <alignment horizontal="center" vertical="center" textRotation="255" wrapText="1"/>
    </xf>
    <xf numFmtId="0" fontId="40" fillId="0" borderId="36" xfId="0" applyFont="1" applyBorder="1" applyAlignment="1">
      <alignment horizontal="center" vertical="center" textRotation="255" wrapText="1"/>
    </xf>
    <xf numFmtId="0" fontId="40" fillId="0" borderId="39" xfId="0" applyFont="1" applyBorder="1" applyAlignment="1">
      <alignment horizontal="center" vertical="center" textRotation="255" wrapText="1"/>
    </xf>
    <xf numFmtId="0" fontId="40" fillId="0" borderId="73" xfId="0" applyFont="1" applyBorder="1" applyAlignment="1">
      <alignment horizontal="center" vertical="center" textRotation="255" wrapText="1"/>
    </xf>
    <xf numFmtId="0" fontId="40" fillId="0" borderId="72" xfId="0" applyFont="1" applyBorder="1" applyAlignment="1">
      <alignment horizontal="center" vertical="center" textRotation="255" wrapText="1"/>
    </xf>
    <xf numFmtId="0" fontId="29" fillId="0" borderId="36" xfId="0" applyFont="1" applyBorder="1" applyAlignment="1">
      <alignment horizontal="center" vertical="center" textRotation="255"/>
    </xf>
    <xf numFmtId="0" fontId="31" fillId="0" borderId="74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1" fillId="0" borderId="75" xfId="0" applyFont="1" applyBorder="1" applyAlignment="1">
      <alignment horizontal="center" vertical="center"/>
    </xf>
    <xf numFmtId="0" fontId="27" fillId="0" borderId="74" xfId="0" applyFont="1" applyBorder="1" applyAlignment="1">
      <alignment horizontal="center" vertical="center" textRotation="255" shrinkToFit="1"/>
    </xf>
    <xf numFmtId="0" fontId="27" fillId="0" borderId="75" xfId="0" applyFont="1" applyBorder="1" applyAlignment="1">
      <alignment horizontal="center" vertical="center" textRotation="255" shrinkToFit="1"/>
    </xf>
    <xf numFmtId="0" fontId="27" fillId="0" borderId="36" xfId="0" applyFont="1" applyBorder="1" applyAlignment="1">
      <alignment horizontal="center" vertical="center" textRotation="255" shrinkToFit="1"/>
    </xf>
    <xf numFmtId="0" fontId="27" fillId="0" borderId="39" xfId="0" applyFont="1" applyBorder="1" applyAlignment="1">
      <alignment horizontal="center" vertical="center" textRotation="255" shrinkToFit="1"/>
    </xf>
    <xf numFmtId="0" fontId="27" fillId="0" borderId="73" xfId="0" applyFont="1" applyBorder="1" applyAlignment="1">
      <alignment horizontal="center" vertical="center" textRotation="255" shrinkToFit="1"/>
    </xf>
    <xf numFmtId="0" fontId="27" fillId="0" borderId="72" xfId="0" applyFont="1" applyBorder="1" applyAlignment="1">
      <alignment horizontal="center" vertical="center" textRotation="255" shrinkToFit="1"/>
    </xf>
    <xf numFmtId="0" fontId="34" fillId="0" borderId="21" xfId="0" applyFont="1" applyBorder="1" applyAlignment="1">
      <alignment horizontal="left" vertical="center" shrinkToFit="1"/>
    </xf>
    <xf numFmtId="0" fontId="34" fillId="0" borderId="0" xfId="0" applyFont="1" applyBorder="1" applyAlignment="1">
      <alignment horizontal="left" vertical="center" shrinkToFit="1"/>
    </xf>
    <xf numFmtId="0" fontId="31" fillId="0" borderId="74" xfId="0" applyFont="1" applyBorder="1" applyAlignment="1">
      <alignment horizontal="center" vertical="center" textRotation="255" shrinkToFit="1"/>
    </xf>
    <xf numFmtId="0" fontId="31" fillId="0" borderId="75" xfId="0" applyFont="1" applyBorder="1" applyAlignment="1">
      <alignment horizontal="center" vertical="center" textRotation="255" shrinkToFit="1"/>
    </xf>
    <xf numFmtId="0" fontId="31" fillId="0" borderId="36" xfId="0" applyFont="1" applyBorder="1" applyAlignment="1">
      <alignment horizontal="center" vertical="center" textRotation="255" shrinkToFit="1"/>
    </xf>
    <xf numFmtId="0" fontId="31" fillId="0" borderId="39" xfId="0" applyFont="1" applyBorder="1" applyAlignment="1">
      <alignment horizontal="center" vertical="center" textRotation="255" shrinkToFit="1"/>
    </xf>
    <xf numFmtId="0" fontId="31" fillId="0" borderId="73" xfId="0" applyFont="1" applyBorder="1" applyAlignment="1">
      <alignment horizontal="center" vertical="center" textRotation="255" shrinkToFit="1"/>
    </xf>
    <xf numFmtId="0" fontId="31" fillId="0" borderId="72" xfId="0" applyFont="1" applyBorder="1" applyAlignment="1">
      <alignment horizontal="center" vertical="center" textRotation="255" shrinkToFit="1"/>
    </xf>
    <xf numFmtId="0" fontId="34" fillId="0" borderId="0" xfId="0" applyFont="1" applyBorder="1" applyAlignment="1">
      <alignment vertical="center" shrinkToFit="1"/>
    </xf>
    <xf numFmtId="0" fontId="31" fillId="0" borderId="73" xfId="0" applyFont="1" applyBorder="1" applyAlignment="1">
      <alignment horizontal="center" vertical="center" shrinkToFit="1"/>
    </xf>
    <xf numFmtId="0" fontId="31" fillId="0" borderId="35" xfId="0" applyFont="1" applyBorder="1" applyAlignment="1">
      <alignment horizontal="center" vertical="center" shrinkToFit="1"/>
    </xf>
    <xf numFmtId="0" fontId="31" fillId="0" borderId="72" xfId="0" applyFont="1" applyBorder="1" applyAlignment="1">
      <alignment horizontal="center" vertical="center" shrinkToFit="1"/>
    </xf>
    <xf numFmtId="0" fontId="31" fillId="0" borderId="76" xfId="0" applyFont="1" applyBorder="1" applyAlignment="1">
      <alignment horizontal="center" vertical="center" shrinkToFit="1"/>
    </xf>
    <xf numFmtId="0" fontId="31" fillId="0" borderId="77" xfId="0" applyFont="1" applyBorder="1" applyAlignment="1">
      <alignment horizontal="center" vertical="center" shrinkToFit="1"/>
    </xf>
    <xf numFmtId="0" fontId="31" fillId="0" borderId="78" xfId="0" applyFont="1" applyBorder="1" applyAlignment="1">
      <alignment horizontal="center" vertical="center" shrinkToFit="1"/>
    </xf>
    <xf numFmtId="0" fontId="34" fillId="0" borderId="17" xfId="0" applyFont="1" applyBorder="1" applyAlignment="1">
      <alignment horizontal="right" vertical="center" shrinkToFit="1"/>
    </xf>
    <xf numFmtId="0" fontId="34" fillId="0" borderId="0" xfId="0" applyFont="1" applyBorder="1" applyAlignment="1">
      <alignment horizontal="right" vertical="center" shrinkToFit="1"/>
    </xf>
    <xf numFmtId="0" fontId="34" fillId="0" borderId="17" xfId="0" applyFont="1" applyBorder="1" applyAlignment="1">
      <alignment vertical="center" shrinkToFit="1"/>
    </xf>
    <xf numFmtId="0" fontId="34" fillId="0" borderId="21" xfId="0" applyFont="1" applyBorder="1" applyAlignment="1">
      <alignment vertical="center" shrinkToFit="1"/>
    </xf>
    <xf numFmtId="0" fontId="34" fillId="0" borderId="17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 textRotation="255" shrinkToFit="1"/>
    </xf>
    <xf numFmtId="0" fontId="29" fillId="0" borderId="35" xfId="0" applyFont="1" applyBorder="1" applyAlignment="1">
      <alignment horizontal="center" vertical="center" textRotation="255" shrinkToFit="1"/>
    </xf>
    <xf numFmtId="0" fontId="36" fillId="0" borderId="74" xfId="0" applyFont="1" applyBorder="1" applyAlignment="1">
      <alignment horizontal="center" vertical="center" textRotation="255" shrinkToFit="1"/>
    </xf>
    <xf numFmtId="0" fontId="36" fillId="0" borderId="75" xfId="0" applyFont="1" applyBorder="1" applyAlignment="1">
      <alignment horizontal="center" vertical="center" textRotation="255" shrinkToFit="1"/>
    </xf>
    <xf numFmtId="0" fontId="36" fillId="0" borderId="36" xfId="0" applyFont="1" applyBorder="1" applyAlignment="1">
      <alignment horizontal="center" vertical="center" textRotation="255" shrinkToFit="1"/>
    </xf>
    <xf numFmtId="0" fontId="36" fillId="0" borderId="39" xfId="0" applyFont="1" applyBorder="1" applyAlignment="1">
      <alignment horizontal="center" vertical="center" textRotation="255" shrinkToFit="1"/>
    </xf>
    <xf numFmtId="0" fontId="36" fillId="0" borderId="73" xfId="0" applyFont="1" applyBorder="1" applyAlignment="1">
      <alignment horizontal="center" vertical="center" textRotation="255" shrinkToFit="1"/>
    </xf>
    <xf numFmtId="0" fontId="36" fillId="0" borderId="72" xfId="0" applyFont="1" applyBorder="1" applyAlignment="1">
      <alignment horizontal="center" vertical="center" textRotation="255" shrinkToFit="1"/>
    </xf>
    <xf numFmtId="0" fontId="31" fillId="0" borderId="36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top" shrinkToFit="1"/>
    </xf>
    <xf numFmtId="0" fontId="34" fillId="0" borderId="0" xfId="0" applyFont="1" applyBorder="1" applyAlignment="1">
      <alignment horizontal="center" vertical="top" shrinkToFit="1"/>
    </xf>
    <xf numFmtId="0" fontId="66" fillId="0" borderId="30" xfId="70" applyFont="1" applyFill="1" applyBorder="1" applyAlignment="1">
      <alignment horizontal="center" vertical="center" wrapText="1"/>
      <protection/>
    </xf>
    <xf numFmtId="0" fontId="66" fillId="0" borderId="82" xfId="70" applyFont="1" applyFill="1" applyBorder="1" applyAlignment="1">
      <alignment horizontal="center" vertical="center" wrapText="1"/>
      <protection/>
    </xf>
    <xf numFmtId="0" fontId="66" fillId="0" borderId="3" xfId="70" applyFont="1" applyFill="1" applyBorder="1" applyAlignment="1">
      <alignment horizontal="center" vertical="center" wrapText="1"/>
      <protection/>
    </xf>
    <xf numFmtId="0" fontId="66" fillId="0" borderId="83" xfId="70" applyFont="1" applyFill="1" applyBorder="1" applyAlignment="1">
      <alignment horizontal="center" vertical="center" wrapText="1"/>
      <protection/>
    </xf>
    <xf numFmtId="0" fontId="66" fillId="0" borderId="32" xfId="70" applyFont="1" applyFill="1" applyBorder="1" applyAlignment="1">
      <alignment horizontal="center" vertical="center" wrapText="1"/>
      <protection/>
    </xf>
    <xf numFmtId="0" fontId="66" fillId="0" borderId="84" xfId="70" applyFont="1" applyFill="1" applyBorder="1" applyAlignment="1">
      <alignment horizontal="center" vertical="center" wrapText="1"/>
      <protection/>
    </xf>
    <xf numFmtId="0" fontId="66" fillId="0" borderId="85" xfId="70" applyFont="1" applyFill="1" applyBorder="1" applyAlignment="1">
      <alignment horizontal="center" vertical="center" wrapText="1"/>
      <protection/>
    </xf>
    <xf numFmtId="0" fontId="66" fillId="0" borderId="86" xfId="70" applyFont="1" applyFill="1" applyBorder="1" applyAlignment="1">
      <alignment horizontal="center" vertical="center" wrapText="1"/>
      <protection/>
    </xf>
    <xf numFmtId="0" fontId="58" fillId="0" borderId="87" xfId="70" applyFont="1" applyBorder="1" applyAlignment="1">
      <alignment horizontal="center" vertical="center" wrapText="1"/>
      <protection/>
    </xf>
    <xf numFmtId="0" fontId="58" fillId="0" borderId="88" xfId="70" applyFont="1" applyBorder="1" applyAlignment="1">
      <alignment horizontal="center" vertical="center" wrapText="1"/>
      <protection/>
    </xf>
    <xf numFmtId="0" fontId="58" fillId="0" borderId="89" xfId="70" applyFont="1" applyBorder="1" applyAlignment="1">
      <alignment horizontal="center" vertical="center" wrapText="1"/>
      <protection/>
    </xf>
    <xf numFmtId="0" fontId="60" fillId="0" borderId="25" xfId="70" applyFont="1" applyFill="1" applyBorder="1" applyAlignment="1">
      <alignment horizontal="center" vertical="center" wrapText="1"/>
      <protection/>
    </xf>
    <xf numFmtId="0" fontId="60" fillId="0" borderId="90" xfId="70" applyFont="1" applyFill="1" applyBorder="1" applyAlignment="1">
      <alignment horizontal="center" vertical="center" wrapText="1"/>
      <protection/>
    </xf>
    <xf numFmtId="0" fontId="60" fillId="0" borderId="91" xfId="70" applyFont="1" applyFill="1" applyBorder="1" applyAlignment="1">
      <alignment horizontal="center" vertical="center" wrapText="1"/>
      <protection/>
    </xf>
    <xf numFmtId="0" fontId="60" fillId="0" borderId="28" xfId="70" applyFont="1" applyFill="1" applyBorder="1" applyAlignment="1">
      <alignment horizontal="center" vertical="center" wrapText="1"/>
      <protection/>
    </xf>
    <xf numFmtId="0" fontId="60" fillId="0" borderId="92" xfId="70" applyFont="1" applyFill="1" applyBorder="1" applyAlignment="1">
      <alignment horizontal="center" vertical="center" wrapText="1"/>
      <protection/>
    </xf>
    <xf numFmtId="0" fontId="60" fillId="0" borderId="93" xfId="70" applyFont="1" applyBorder="1" applyAlignment="1">
      <alignment horizontal="center" vertical="center" wrapText="1"/>
      <protection/>
    </xf>
    <xf numFmtId="0" fontId="60" fillId="0" borderId="88" xfId="70" applyFont="1" applyBorder="1" applyAlignment="1">
      <alignment horizontal="center" vertical="center" wrapText="1"/>
      <protection/>
    </xf>
    <xf numFmtId="0" fontId="60" fillId="0" borderId="94" xfId="70" applyFont="1" applyBorder="1" applyAlignment="1">
      <alignment horizontal="center" vertical="center" wrapText="1"/>
      <protection/>
    </xf>
    <xf numFmtId="0" fontId="66" fillId="0" borderId="95" xfId="70" applyFont="1" applyFill="1" applyBorder="1" applyAlignment="1">
      <alignment horizontal="center" vertical="center" wrapText="1"/>
      <protection/>
    </xf>
    <xf numFmtId="0" fontId="66" fillId="0" borderId="96" xfId="70" applyFont="1" applyFill="1" applyBorder="1" applyAlignment="1">
      <alignment horizontal="center" vertical="center" wrapText="1"/>
      <protection/>
    </xf>
    <xf numFmtId="0" fontId="60" fillId="0" borderId="87" xfId="70" applyFont="1" applyBorder="1" applyAlignment="1">
      <alignment horizontal="center" vertical="center" wrapText="1"/>
      <protection/>
    </xf>
    <xf numFmtId="0" fontId="60" fillId="0" borderId="89" xfId="70" applyFont="1" applyBorder="1" applyAlignment="1">
      <alignment horizontal="center" vertical="center" wrapText="1"/>
      <protection/>
    </xf>
    <xf numFmtId="0" fontId="66" fillId="0" borderId="56" xfId="70" applyFont="1" applyFill="1" applyBorder="1" applyAlignment="1">
      <alignment horizontal="center" vertical="center" wrapText="1"/>
      <protection/>
    </xf>
    <xf numFmtId="0" fontId="58" fillId="0" borderId="93" xfId="70" applyFont="1" applyBorder="1" applyAlignment="1">
      <alignment horizontal="center" vertical="center" wrapText="1"/>
      <protection/>
    </xf>
    <xf numFmtId="0" fontId="58" fillId="0" borderId="94" xfId="70" applyFont="1" applyBorder="1" applyAlignment="1">
      <alignment horizontal="center" vertical="center" wrapText="1"/>
      <protection/>
    </xf>
    <xf numFmtId="0" fontId="66" fillId="0" borderId="97" xfId="70" applyFont="1" applyFill="1" applyBorder="1" applyAlignment="1">
      <alignment horizontal="center" vertical="center" wrapText="1"/>
      <protection/>
    </xf>
    <xf numFmtId="0" fontId="66" fillId="0" borderId="98" xfId="70" applyFont="1" applyFill="1" applyBorder="1" applyAlignment="1">
      <alignment horizontal="center" vertical="center" wrapText="1"/>
      <protection/>
    </xf>
    <xf numFmtId="0" fontId="66" fillId="0" borderId="99" xfId="70" applyFont="1" applyFill="1" applyBorder="1" applyAlignment="1">
      <alignment horizontal="center" vertical="center" wrapText="1"/>
      <protection/>
    </xf>
    <xf numFmtId="0" fontId="66" fillId="0" borderId="31" xfId="70" applyFont="1" applyFill="1" applyBorder="1" applyAlignment="1">
      <alignment horizontal="center" vertical="center" wrapText="1"/>
      <protection/>
    </xf>
    <xf numFmtId="0" fontId="66" fillId="0" borderId="15" xfId="70" applyFont="1" applyFill="1" applyBorder="1" applyAlignment="1">
      <alignment horizontal="center" vertical="center" wrapText="1"/>
      <protection/>
    </xf>
    <xf numFmtId="0" fontId="66" fillId="0" borderId="100" xfId="70" applyFont="1" applyFill="1" applyBorder="1" applyAlignment="1">
      <alignment horizontal="center" vertical="center" wrapText="1"/>
      <protection/>
    </xf>
    <xf numFmtId="0" fontId="66" fillId="0" borderId="101" xfId="70" applyFont="1" applyFill="1" applyBorder="1" applyAlignment="1">
      <alignment horizontal="center" vertical="center" wrapText="1"/>
      <protection/>
    </xf>
    <xf numFmtId="0" fontId="66" fillId="0" borderId="102" xfId="70" applyFont="1" applyFill="1" applyBorder="1" applyAlignment="1">
      <alignment horizontal="center" vertical="center" wrapText="1"/>
      <protection/>
    </xf>
    <xf numFmtId="0" fontId="66" fillId="0" borderId="103" xfId="70" applyFont="1" applyFill="1" applyBorder="1" applyAlignment="1">
      <alignment horizontal="center" vertical="center" wrapText="1"/>
      <protection/>
    </xf>
    <xf numFmtId="0" fontId="66" fillId="0" borderId="104" xfId="70" applyFont="1" applyFill="1" applyBorder="1" applyAlignment="1">
      <alignment horizontal="center" vertical="center" wrapText="1"/>
      <protection/>
    </xf>
    <xf numFmtId="0" fontId="63" fillId="0" borderId="93" xfId="70" applyFont="1" applyBorder="1" applyAlignment="1">
      <alignment horizontal="center" vertical="center" wrapText="1"/>
      <protection/>
    </xf>
    <xf numFmtId="0" fontId="63" fillId="0" borderId="88" xfId="70" applyFont="1" applyBorder="1" applyAlignment="1">
      <alignment horizontal="center" vertical="center" wrapText="1"/>
      <protection/>
    </xf>
    <xf numFmtId="0" fontId="63" fillId="0" borderId="94" xfId="70" applyFont="1" applyBorder="1" applyAlignment="1">
      <alignment horizontal="center" vertical="center" wrapText="1"/>
      <protection/>
    </xf>
    <xf numFmtId="0" fontId="63" fillId="0" borderId="89" xfId="70" applyFont="1" applyBorder="1" applyAlignment="1">
      <alignment horizontal="center" vertical="center" wrapText="1"/>
      <protection/>
    </xf>
    <xf numFmtId="0" fontId="60" fillId="0" borderId="24" xfId="70" applyFont="1" applyFill="1" applyBorder="1" applyAlignment="1">
      <alignment horizontal="center" vertical="center" wrapText="1"/>
      <protection/>
    </xf>
    <xf numFmtId="0" fontId="63" fillId="0" borderId="87" xfId="70" applyFont="1" applyBorder="1" applyAlignment="1">
      <alignment horizontal="center" vertical="center" wrapText="1"/>
      <protection/>
    </xf>
    <xf numFmtId="0" fontId="55" fillId="0" borderId="0" xfId="70" applyFont="1" applyAlignment="1">
      <alignment horizontal="center" vertical="center"/>
      <protection/>
    </xf>
    <xf numFmtId="0" fontId="59" fillId="0" borderId="88" xfId="70" applyFont="1" applyBorder="1" applyAlignment="1">
      <alignment horizontal="center" vertical="center" wrapText="1"/>
      <protection/>
    </xf>
    <xf numFmtId="0" fontId="59" fillId="0" borderId="94" xfId="70" applyFont="1" applyBorder="1" applyAlignment="1">
      <alignment horizontal="center" vertical="center" wrapText="1"/>
      <protection/>
    </xf>
    <xf numFmtId="0" fontId="59" fillId="0" borderId="93" xfId="70" applyFont="1" applyBorder="1" applyAlignment="1">
      <alignment horizontal="center" vertical="center" wrapText="1"/>
      <protection/>
    </xf>
    <xf numFmtId="0" fontId="59" fillId="0" borderId="89" xfId="70" applyFont="1" applyBorder="1" applyAlignment="1">
      <alignment horizontal="center" vertical="center" wrapText="1"/>
      <protection/>
    </xf>
    <xf numFmtId="0" fontId="59" fillId="0" borderId="28" xfId="70" applyFont="1" applyFill="1" applyBorder="1" applyAlignment="1">
      <alignment horizontal="center" vertical="center" wrapText="1"/>
      <protection/>
    </xf>
    <xf numFmtId="0" fontId="59" fillId="0" borderId="90" xfId="70" applyFont="1" applyFill="1" applyBorder="1" applyAlignment="1">
      <alignment horizontal="center" vertical="center" wrapText="1"/>
      <protection/>
    </xf>
    <xf numFmtId="0" fontId="59" fillId="0" borderId="25" xfId="70" applyFont="1" applyFill="1" applyBorder="1" applyAlignment="1">
      <alignment horizontal="center" vertical="center" wrapText="1"/>
      <protection/>
    </xf>
    <xf numFmtId="0" fontId="59" fillId="0" borderId="24" xfId="70" applyFont="1" applyFill="1" applyBorder="1" applyAlignment="1">
      <alignment horizontal="center" vertical="center" wrapText="1"/>
      <protection/>
    </xf>
    <xf numFmtId="0" fontId="59" fillId="0" borderId="87" xfId="70" applyFont="1" applyBorder="1" applyAlignment="1">
      <alignment horizontal="center" vertical="center" wrapText="1"/>
      <protection/>
    </xf>
    <xf numFmtId="0" fontId="66" fillId="0" borderId="20" xfId="70" applyFont="1" applyFill="1" applyBorder="1" applyAlignment="1">
      <alignment horizontal="center" vertical="center" wrapText="1"/>
      <protection/>
    </xf>
    <xf numFmtId="0" fontId="66" fillId="0" borderId="105" xfId="70" applyFont="1" applyFill="1" applyBorder="1" applyAlignment="1">
      <alignment horizontal="center" vertical="center" wrapText="1"/>
      <protection/>
    </xf>
    <xf numFmtId="0" fontId="66" fillId="0" borderId="106" xfId="70" applyFont="1" applyFill="1" applyBorder="1" applyAlignment="1">
      <alignment horizontal="center" vertical="center" wrapText="1"/>
      <protection/>
    </xf>
    <xf numFmtId="0" fontId="71" fillId="0" borderId="0" xfId="70" applyFont="1" applyAlignment="1">
      <alignment horizontal="center" vertical="center"/>
      <protection/>
    </xf>
    <xf numFmtId="0" fontId="59" fillId="0" borderId="107" xfId="70" applyFont="1" applyFill="1" applyBorder="1" applyAlignment="1">
      <alignment horizontal="center" vertical="center" wrapText="1"/>
      <protection/>
    </xf>
    <xf numFmtId="0" fontId="34" fillId="0" borderId="45" xfId="71" applyFont="1" applyBorder="1" applyAlignment="1">
      <alignment horizontal="right"/>
      <protection/>
    </xf>
    <xf numFmtId="0" fontId="34" fillId="0" borderId="44" xfId="71" applyFont="1" applyBorder="1" applyAlignment="1">
      <alignment horizontal="right"/>
      <protection/>
    </xf>
    <xf numFmtId="0" fontId="34" fillId="0" borderId="0" xfId="71" applyFont="1" applyBorder="1" applyAlignment="1">
      <alignment horizontal="right"/>
      <protection/>
    </xf>
    <xf numFmtId="0" fontId="34" fillId="0" borderId="40" xfId="71" applyFont="1" applyBorder="1" applyAlignment="1">
      <alignment horizontal="right"/>
      <protection/>
    </xf>
    <xf numFmtId="0" fontId="27" fillId="0" borderId="0" xfId="71" applyFont="1" applyBorder="1" applyAlignment="1">
      <alignment horizontal="right" vertical="center"/>
      <protection/>
    </xf>
    <xf numFmtId="0" fontId="27" fillId="0" borderId="17" xfId="71" applyFont="1" applyBorder="1" applyAlignment="1">
      <alignment horizontal="right" vertical="center"/>
      <protection/>
    </xf>
    <xf numFmtId="0" fontId="27" fillId="0" borderId="0" xfId="71" applyFont="1" applyBorder="1" applyAlignment="1">
      <alignment horizontal="left" vertical="center"/>
      <protection/>
    </xf>
    <xf numFmtId="0" fontId="27" fillId="0" borderId="21" xfId="71" applyFont="1" applyBorder="1" applyAlignment="1">
      <alignment horizontal="left" vertical="center"/>
      <protection/>
    </xf>
    <xf numFmtId="0" fontId="33" fillId="0" borderId="0" xfId="71" applyFont="1" applyBorder="1" applyAlignment="1">
      <alignment horizontal="center"/>
      <protection/>
    </xf>
    <xf numFmtId="0" fontId="33" fillId="0" borderId="35" xfId="71" applyFont="1" applyBorder="1" applyAlignment="1">
      <alignment horizontal="center"/>
      <protection/>
    </xf>
    <xf numFmtId="0" fontId="33" fillId="0" borderId="0" xfId="71" applyFont="1" applyAlignment="1">
      <alignment horizontal="center"/>
      <protection/>
    </xf>
    <xf numFmtId="0" fontId="33" fillId="0" borderId="108" xfId="71" applyFont="1" applyBorder="1" applyAlignment="1">
      <alignment horizontal="center" vertical="center"/>
      <protection/>
    </xf>
    <xf numFmtId="0" fontId="33" fillId="0" borderId="109" xfId="71" applyFont="1" applyBorder="1" applyAlignment="1">
      <alignment horizontal="center" vertical="center"/>
      <protection/>
    </xf>
    <xf numFmtId="0" fontId="27" fillId="0" borderId="74" xfId="71" applyFont="1" applyBorder="1" applyAlignment="1">
      <alignment horizontal="center" vertical="center" textRotation="255" shrinkToFit="1"/>
      <protection/>
    </xf>
    <xf numFmtId="0" fontId="27" fillId="0" borderId="75" xfId="71" applyFont="1" applyBorder="1" applyAlignment="1">
      <alignment horizontal="center" vertical="center" textRotation="255" shrinkToFit="1"/>
      <protection/>
    </xf>
    <xf numFmtId="0" fontId="27" fillId="0" borderId="36" xfId="71" applyFont="1" applyBorder="1" applyAlignment="1">
      <alignment horizontal="center" vertical="center" textRotation="255" shrinkToFit="1"/>
      <protection/>
    </xf>
    <xf numFmtId="0" fontId="27" fillId="0" borderId="39" xfId="71" applyFont="1" applyBorder="1" applyAlignment="1">
      <alignment horizontal="center" vertical="center" textRotation="255" shrinkToFit="1"/>
      <protection/>
    </xf>
    <xf numFmtId="0" fontId="27" fillId="0" borderId="73" xfId="71" applyFont="1" applyBorder="1" applyAlignment="1">
      <alignment horizontal="center" vertical="center" textRotation="255" shrinkToFit="1"/>
      <protection/>
    </xf>
    <xf numFmtId="0" fontId="27" fillId="0" borderId="72" xfId="71" applyFont="1" applyBorder="1" applyAlignment="1">
      <alignment horizontal="center" vertical="center" textRotation="255" shrinkToFit="1"/>
      <protection/>
    </xf>
    <xf numFmtId="0" fontId="33" fillId="0" borderId="36" xfId="71" applyFont="1" applyBorder="1" applyAlignment="1">
      <alignment horizontal="left" vertical="center" textRotation="255"/>
      <protection/>
    </xf>
    <xf numFmtId="0" fontId="27" fillId="0" borderId="0" xfId="71" applyFont="1" applyBorder="1" applyAlignment="1">
      <alignment horizontal="right" vertical="center" wrapText="1"/>
      <protection/>
    </xf>
    <xf numFmtId="0" fontId="27" fillId="0" borderId="17" xfId="71" applyFont="1" applyBorder="1" applyAlignment="1">
      <alignment horizontal="right" vertical="center" wrapText="1"/>
      <protection/>
    </xf>
    <xf numFmtId="0" fontId="31" fillId="0" borderId="0" xfId="71" applyFont="1" applyBorder="1" applyAlignment="1">
      <alignment horizontal="right"/>
      <protection/>
    </xf>
    <xf numFmtId="0" fontId="31" fillId="0" borderId="40" xfId="71" applyFont="1" applyBorder="1" applyAlignment="1">
      <alignment horizontal="right"/>
      <protection/>
    </xf>
    <xf numFmtId="0" fontId="34" fillId="0" borderId="21" xfId="71" applyFont="1" applyBorder="1" applyAlignment="1">
      <alignment horizontal="center" vertical="top" wrapText="1"/>
      <protection/>
    </xf>
    <xf numFmtId="0" fontId="34" fillId="0" borderId="0" xfId="71" applyFont="1" applyBorder="1" applyAlignment="1">
      <alignment horizontal="center" vertical="top" wrapText="1"/>
      <protection/>
    </xf>
    <xf numFmtId="0" fontId="31" fillId="0" borderId="0" xfId="71" applyFont="1" applyBorder="1" applyAlignment="1">
      <alignment horizontal="center" vertical="top"/>
      <protection/>
    </xf>
    <xf numFmtId="0" fontId="27" fillId="0" borderId="0" xfId="71" applyFont="1" applyBorder="1" applyAlignment="1">
      <alignment horizontal="center" vertical="center"/>
      <protection/>
    </xf>
    <xf numFmtId="0" fontId="27" fillId="0" borderId="17" xfId="71" applyFont="1" applyBorder="1" applyAlignment="1">
      <alignment horizontal="center" vertical="center"/>
      <protection/>
    </xf>
    <xf numFmtId="0" fontId="27" fillId="0" borderId="74" xfId="71" applyFont="1" applyBorder="1" applyAlignment="1">
      <alignment horizontal="center" vertical="center" textRotation="255"/>
      <protection/>
    </xf>
    <xf numFmtId="0" fontId="27" fillId="0" borderId="75" xfId="71" applyFont="1" applyBorder="1" applyAlignment="1">
      <alignment horizontal="center" vertical="center" textRotation="255"/>
      <protection/>
    </xf>
    <xf numFmtId="0" fontId="27" fillId="0" borderId="36" xfId="71" applyFont="1" applyBorder="1" applyAlignment="1">
      <alignment horizontal="center" vertical="center" textRotation="255"/>
      <protection/>
    </xf>
    <xf numFmtId="0" fontId="27" fillId="0" borderId="39" xfId="71" applyFont="1" applyBorder="1" applyAlignment="1">
      <alignment horizontal="center" vertical="center" textRotation="255"/>
      <protection/>
    </xf>
    <xf numFmtId="0" fontId="27" fillId="0" borderId="73" xfId="71" applyFont="1" applyBorder="1" applyAlignment="1">
      <alignment horizontal="center" vertical="center" textRotation="255"/>
      <protection/>
    </xf>
    <xf numFmtId="0" fontId="27" fillId="0" borderId="72" xfId="71" applyFont="1" applyBorder="1" applyAlignment="1">
      <alignment horizontal="center" vertical="center" textRotation="255"/>
      <protection/>
    </xf>
    <xf numFmtId="0" fontId="34" fillId="0" borderId="0" xfId="71" applyFont="1" applyBorder="1" applyAlignment="1">
      <alignment horizontal="center" vertical="center"/>
      <protection/>
    </xf>
    <xf numFmtId="0" fontId="34" fillId="0" borderId="40" xfId="71" applyFont="1" applyBorder="1" applyAlignment="1">
      <alignment horizontal="center" vertical="center"/>
      <protection/>
    </xf>
    <xf numFmtId="0" fontId="27" fillId="0" borderId="0" xfId="71" applyFont="1" applyBorder="1" applyAlignment="1">
      <alignment horizontal="center" vertical="center" wrapText="1"/>
      <protection/>
    </xf>
    <xf numFmtId="0" fontId="27" fillId="0" borderId="17" xfId="71" applyFont="1" applyBorder="1" applyAlignment="1">
      <alignment horizontal="center" vertical="center" wrapText="1"/>
      <protection/>
    </xf>
    <xf numFmtId="0" fontId="34" fillId="0" borderId="13" xfId="71" applyFont="1" applyBorder="1" applyAlignment="1">
      <alignment horizontal="right" vertical="center" textRotation="255"/>
      <protection/>
    </xf>
    <xf numFmtId="0" fontId="34" fillId="0" borderId="0" xfId="71" applyFont="1" applyBorder="1" applyAlignment="1">
      <alignment horizontal="right" vertical="center" textRotation="255"/>
      <protection/>
    </xf>
    <xf numFmtId="0" fontId="34" fillId="0" borderId="40" xfId="71" applyFont="1" applyBorder="1" applyAlignment="1">
      <alignment horizontal="right" vertical="center" textRotation="255"/>
      <protection/>
    </xf>
    <xf numFmtId="0" fontId="33" fillId="0" borderId="110" xfId="71" applyFont="1" applyBorder="1" applyAlignment="1">
      <alignment horizontal="center" vertical="center" wrapText="1"/>
      <protection/>
    </xf>
    <xf numFmtId="0" fontId="33" fillId="0" borderId="111" xfId="71" applyFont="1" applyBorder="1" applyAlignment="1">
      <alignment horizontal="center" vertical="center" wrapText="1"/>
      <protection/>
    </xf>
    <xf numFmtId="0" fontId="33" fillId="0" borderId="0" xfId="71" applyFont="1" applyBorder="1" applyAlignment="1">
      <alignment horizontal="center" vertical="center" textRotation="255"/>
      <protection/>
    </xf>
    <xf numFmtId="0" fontId="34" fillId="0" borderId="0" xfId="71" applyFont="1" applyBorder="1" applyAlignment="1">
      <alignment horizontal="center" vertical="center" textRotation="255"/>
      <protection/>
    </xf>
    <xf numFmtId="0" fontId="27" fillId="0" borderId="34" xfId="71" applyFont="1" applyBorder="1" applyAlignment="1">
      <alignment horizontal="center" vertical="top"/>
      <protection/>
    </xf>
    <xf numFmtId="0" fontId="34" fillId="0" borderId="0" xfId="71" applyFont="1" applyBorder="1" applyAlignment="1">
      <alignment horizontal="left" vertical="center"/>
      <protection/>
    </xf>
    <xf numFmtId="0" fontId="29" fillId="0" borderId="0" xfId="71" applyFont="1" applyAlignment="1">
      <alignment horizontal="center" vertical="center"/>
      <protection/>
    </xf>
    <xf numFmtId="0" fontId="33" fillId="0" borderId="0" xfId="71" applyFont="1" applyAlignment="1">
      <alignment horizontal="center" textRotation="255"/>
      <protection/>
    </xf>
    <xf numFmtId="0" fontId="33" fillId="0" borderId="35" xfId="71" applyFont="1" applyBorder="1" applyAlignment="1">
      <alignment horizontal="center" textRotation="255"/>
      <protection/>
    </xf>
    <xf numFmtId="0" fontId="31" fillId="0" borderId="2" xfId="72" applyFont="1" applyBorder="1" applyAlignment="1">
      <alignment horizontal="center" vertical="center" wrapText="1"/>
      <protection/>
    </xf>
    <xf numFmtId="0" fontId="31" fillId="0" borderId="112" xfId="72" applyFont="1" applyBorder="1" applyAlignment="1">
      <alignment horizontal="center" vertical="center" wrapText="1"/>
      <protection/>
    </xf>
    <xf numFmtId="0" fontId="31" fillId="0" borderId="113" xfId="72" applyFont="1" applyBorder="1" applyAlignment="1">
      <alignment horizontal="center" vertical="center"/>
      <protection/>
    </xf>
    <xf numFmtId="0" fontId="31" fillId="0" borderId="114" xfId="72" applyFont="1" applyBorder="1" applyAlignment="1">
      <alignment horizontal="center" vertical="center"/>
      <protection/>
    </xf>
    <xf numFmtId="0" fontId="37" fillId="0" borderId="0" xfId="72" applyFont="1" applyAlignment="1">
      <alignment horizontal="center" vertical="center"/>
      <protection/>
    </xf>
    <xf numFmtId="0" fontId="31" fillId="0" borderId="35" xfId="72" applyFont="1" applyBorder="1" applyAlignment="1">
      <alignment horizontal="center" vertical="center" wrapText="1"/>
      <protection/>
    </xf>
    <xf numFmtId="0" fontId="31" fillId="0" borderId="65" xfId="72" applyFont="1" applyBorder="1" applyAlignment="1">
      <alignment horizontal="center" vertical="center" wrapText="1"/>
      <protection/>
    </xf>
    <xf numFmtId="0" fontId="29" fillId="24" borderId="115" xfId="72" applyFont="1" applyFill="1" applyBorder="1" applyAlignment="1">
      <alignment horizontal="center" vertical="center" textRotation="255"/>
      <protection/>
    </xf>
    <xf numFmtId="0" fontId="29" fillId="24" borderId="116" xfId="72" applyFont="1" applyFill="1" applyBorder="1" applyAlignment="1">
      <alignment horizontal="center" vertical="center" textRotation="255"/>
      <protection/>
    </xf>
    <xf numFmtId="0" fontId="29" fillId="24" borderId="117" xfId="72" applyFont="1" applyFill="1" applyBorder="1" applyAlignment="1">
      <alignment horizontal="center" vertical="center" textRotation="255"/>
      <protection/>
    </xf>
    <xf numFmtId="0" fontId="29" fillId="25" borderId="115" xfId="72" applyNumberFormat="1" applyFont="1" applyFill="1" applyBorder="1" applyAlignment="1">
      <alignment horizontal="center" vertical="center" textRotation="255"/>
      <protection/>
    </xf>
    <xf numFmtId="0" fontId="29" fillId="25" borderId="116" xfId="72" applyNumberFormat="1" applyFont="1" applyFill="1" applyBorder="1" applyAlignment="1">
      <alignment horizontal="center" vertical="center" textRotation="255"/>
      <protection/>
    </xf>
    <xf numFmtId="0" fontId="29" fillId="25" borderId="117" xfId="72" applyNumberFormat="1" applyFont="1" applyFill="1" applyBorder="1" applyAlignment="1">
      <alignment horizontal="center" vertical="center" textRotation="255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Grey" xfId="34"/>
    <cellStyle name="Header1" xfId="35"/>
    <cellStyle name="Header2" xfId="36"/>
    <cellStyle name="Input [yellow]" xfId="37"/>
    <cellStyle name="KWE標準" xfId="38"/>
    <cellStyle name="Normal - Style1" xfId="39"/>
    <cellStyle name="Normal_#18-Internet" xfId="40"/>
    <cellStyle name="Percent [2]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標準 3" xfId="71"/>
    <cellStyle name="標準_結果入力用" xfId="72"/>
    <cellStyle name="標準_第３３回組合わせ(0417)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0</xdr:rowOff>
    </xdr:from>
    <xdr:to>
      <xdr:col>10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1333500" y="876300"/>
          <a:ext cx="3838575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9525</xdr:rowOff>
    </xdr:from>
    <xdr:to>
      <xdr:col>10</xdr:col>
      <xdr:colOff>28575</xdr:colOff>
      <xdr:row>22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1323975" y="3695700"/>
          <a:ext cx="3876675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24</xdr:row>
      <xdr:rowOff>9525</xdr:rowOff>
    </xdr:from>
    <xdr:to>
      <xdr:col>10</xdr:col>
      <xdr:colOff>0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1323975" y="6505575"/>
          <a:ext cx="384810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10</xdr:col>
      <xdr:colOff>0</xdr:colOff>
      <xdr:row>11</xdr:row>
      <xdr:rowOff>0</xdr:rowOff>
    </xdr:to>
    <xdr:sp>
      <xdr:nvSpPr>
        <xdr:cNvPr id="4" name="Line 5"/>
        <xdr:cNvSpPr>
          <a:spLocks/>
        </xdr:cNvSpPr>
      </xdr:nvSpPr>
      <xdr:spPr>
        <a:xfrm>
          <a:off x="1333500" y="876300"/>
          <a:ext cx="3838575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9525</xdr:rowOff>
    </xdr:from>
    <xdr:to>
      <xdr:col>10</xdr:col>
      <xdr:colOff>28575</xdr:colOff>
      <xdr:row>22</xdr:row>
      <xdr:rowOff>0</xdr:rowOff>
    </xdr:to>
    <xdr:sp>
      <xdr:nvSpPr>
        <xdr:cNvPr id="5" name="Line 6"/>
        <xdr:cNvSpPr>
          <a:spLocks/>
        </xdr:cNvSpPr>
      </xdr:nvSpPr>
      <xdr:spPr>
        <a:xfrm flipH="1" flipV="1">
          <a:off x="1323975" y="3695700"/>
          <a:ext cx="3876675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24</xdr:row>
      <xdr:rowOff>9525</xdr:rowOff>
    </xdr:from>
    <xdr:to>
      <xdr:col>10</xdr:col>
      <xdr:colOff>0</xdr:colOff>
      <xdr:row>33</xdr:row>
      <xdr:rowOff>0</xdr:rowOff>
    </xdr:to>
    <xdr:sp>
      <xdr:nvSpPr>
        <xdr:cNvPr id="6" name="Line 7"/>
        <xdr:cNvSpPr>
          <a:spLocks/>
        </xdr:cNvSpPr>
      </xdr:nvSpPr>
      <xdr:spPr>
        <a:xfrm flipH="1" flipV="1">
          <a:off x="1323975" y="6505575"/>
          <a:ext cx="384810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35</xdr:row>
      <xdr:rowOff>0</xdr:rowOff>
    </xdr:from>
    <xdr:to>
      <xdr:col>10</xdr:col>
      <xdr:colOff>0</xdr:colOff>
      <xdr:row>44</xdr:row>
      <xdr:rowOff>0</xdr:rowOff>
    </xdr:to>
    <xdr:sp>
      <xdr:nvSpPr>
        <xdr:cNvPr id="7" name="Line 1"/>
        <xdr:cNvSpPr>
          <a:spLocks/>
        </xdr:cNvSpPr>
      </xdr:nvSpPr>
      <xdr:spPr>
        <a:xfrm>
          <a:off x="1333500" y="9286875"/>
          <a:ext cx="3838575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46</xdr:row>
      <xdr:rowOff>9525</xdr:rowOff>
    </xdr:from>
    <xdr:to>
      <xdr:col>10</xdr:col>
      <xdr:colOff>28575</xdr:colOff>
      <xdr:row>55</xdr:row>
      <xdr:rowOff>0</xdr:rowOff>
    </xdr:to>
    <xdr:sp>
      <xdr:nvSpPr>
        <xdr:cNvPr id="8" name="Line 2"/>
        <xdr:cNvSpPr>
          <a:spLocks/>
        </xdr:cNvSpPr>
      </xdr:nvSpPr>
      <xdr:spPr>
        <a:xfrm flipH="1" flipV="1">
          <a:off x="1323975" y="12144375"/>
          <a:ext cx="3876675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57</xdr:row>
      <xdr:rowOff>9525</xdr:rowOff>
    </xdr:from>
    <xdr:to>
      <xdr:col>10</xdr:col>
      <xdr:colOff>0</xdr:colOff>
      <xdr:row>66</xdr:row>
      <xdr:rowOff>0</xdr:rowOff>
    </xdr:to>
    <xdr:sp>
      <xdr:nvSpPr>
        <xdr:cNvPr id="9" name="Line 3"/>
        <xdr:cNvSpPr>
          <a:spLocks/>
        </xdr:cNvSpPr>
      </xdr:nvSpPr>
      <xdr:spPr>
        <a:xfrm flipH="1" flipV="1">
          <a:off x="1323975" y="14963775"/>
          <a:ext cx="384810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35</xdr:row>
      <xdr:rowOff>0</xdr:rowOff>
    </xdr:from>
    <xdr:to>
      <xdr:col>10</xdr:col>
      <xdr:colOff>0</xdr:colOff>
      <xdr:row>44</xdr:row>
      <xdr:rowOff>0</xdr:rowOff>
    </xdr:to>
    <xdr:sp>
      <xdr:nvSpPr>
        <xdr:cNvPr id="10" name="Line 5"/>
        <xdr:cNvSpPr>
          <a:spLocks/>
        </xdr:cNvSpPr>
      </xdr:nvSpPr>
      <xdr:spPr>
        <a:xfrm>
          <a:off x="1333500" y="9286875"/>
          <a:ext cx="3838575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46</xdr:row>
      <xdr:rowOff>9525</xdr:rowOff>
    </xdr:from>
    <xdr:to>
      <xdr:col>10</xdr:col>
      <xdr:colOff>28575</xdr:colOff>
      <xdr:row>55</xdr:row>
      <xdr:rowOff>0</xdr:rowOff>
    </xdr:to>
    <xdr:sp>
      <xdr:nvSpPr>
        <xdr:cNvPr id="11" name="Line 6"/>
        <xdr:cNvSpPr>
          <a:spLocks/>
        </xdr:cNvSpPr>
      </xdr:nvSpPr>
      <xdr:spPr>
        <a:xfrm flipH="1" flipV="1">
          <a:off x="1323975" y="12144375"/>
          <a:ext cx="3876675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57</xdr:row>
      <xdr:rowOff>9525</xdr:rowOff>
    </xdr:from>
    <xdr:to>
      <xdr:col>10</xdr:col>
      <xdr:colOff>0</xdr:colOff>
      <xdr:row>66</xdr:row>
      <xdr:rowOff>0</xdr:rowOff>
    </xdr:to>
    <xdr:sp>
      <xdr:nvSpPr>
        <xdr:cNvPr id="12" name="Line 7"/>
        <xdr:cNvSpPr>
          <a:spLocks/>
        </xdr:cNvSpPr>
      </xdr:nvSpPr>
      <xdr:spPr>
        <a:xfrm flipH="1" flipV="1">
          <a:off x="1323975" y="14963775"/>
          <a:ext cx="384810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36</xdr:row>
      <xdr:rowOff>19050</xdr:rowOff>
    </xdr:from>
    <xdr:to>
      <xdr:col>13</xdr:col>
      <xdr:colOff>0</xdr:colOff>
      <xdr:row>47</xdr:row>
      <xdr:rowOff>257175</xdr:rowOff>
    </xdr:to>
    <xdr:sp>
      <xdr:nvSpPr>
        <xdr:cNvPr id="1" name="Line 1"/>
        <xdr:cNvSpPr>
          <a:spLocks/>
        </xdr:cNvSpPr>
      </xdr:nvSpPr>
      <xdr:spPr>
        <a:xfrm>
          <a:off x="1590675" y="11182350"/>
          <a:ext cx="6057900" cy="3171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9525</xdr:rowOff>
    </xdr:from>
    <xdr:to>
      <xdr:col>10</xdr:col>
      <xdr:colOff>9525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1590675" y="7858125"/>
          <a:ext cx="4552950" cy="239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1600200" y="10248900"/>
          <a:ext cx="453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1600200" y="10248900"/>
          <a:ext cx="453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10</xdr:col>
      <xdr:colOff>9525</xdr:colOff>
      <xdr:row>34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1590675" y="10248900"/>
          <a:ext cx="455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9525</xdr:rowOff>
    </xdr:from>
    <xdr:to>
      <xdr:col>10</xdr:col>
      <xdr:colOff>9525</xdr:colOff>
      <xdr:row>34</xdr:row>
      <xdr:rowOff>0</xdr:rowOff>
    </xdr:to>
    <xdr:sp>
      <xdr:nvSpPr>
        <xdr:cNvPr id="6" name="Line 9"/>
        <xdr:cNvSpPr>
          <a:spLocks/>
        </xdr:cNvSpPr>
      </xdr:nvSpPr>
      <xdr:spPr>
        <a:xfrm flipH="1" flipV="1">
          <a:off x="1590675" y="7858125"/>
          <a:ext cx="4552950" cy="239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7" name="Line 10"/>
        <xdr:cNvSpPr>
          <a:spLocks/>
        </xdr:cNvSpPr>
      </xdr:nvSpPr>
      <xdr:spPr>
        <a:xfrm flipH="1" flipV="1">
          <a:off x="1600200" y="10248900"/>
          <a:ext cx="453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" name="Line 11"/>
        <xdr:cNvSpPr>
          <a:spLocks/>
        </xdr:cNvSpPr>
      </xdr:nvSpPr>
      <xdr:spPr>
        <a:xfrm flipH="1" flipV="1">
          <a:off x="1600200" y="10248900"/>
          <a:ext cx="453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10</xdr:col>
      <xdr:colOff>9525</xdr:colOff>
      <xdr:row>12</xdr:row>
      <xdr:rowOff>0</xdr:rowOff>
    </xdr:to>
    <xdr:sp>
      <xdr:nvSpPr>
        <xdr:cNvPr id="9" name="Line 2"/>
        <xdr:cNvSpPr>
          <a:spLocks/>
        </xdr:cNvSpPr>
      </xdr:nvSpPr>
      <xdr:spPr>
        <a:xfrm flipH="1" flipV="1">
          <a:off x="1590675" y="1228725"/>
          <a:ext cx="4552950" cy="239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10</xdr:col>
      <xdr:colOff>9525</xdr:colOff>
      <xdr:row>12</xdr:row>
      <xdr:rowOff>0</xdr:rowOff>
    </xdr:to>
    <xdr:sp>
      <xdr:nvSpPr>
        <xdr:cNvPr id="10" name="Line 9"/>
        <xdr:cNvSpPr>
          <a:spLocks/>
        </xdr:cNvSpPr>
      </xdr:nvSpPr>
      <xdr:spPr>
        <a:xfrm flipH="1" flipV="1">
          <a:off x="1590675" y="1228725"/>
          <a:ext cx="4552950" cy="239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9525</xdr:rowOff>
    </xdr:from>
    <xdr:to>
      <xdr:col>10</xdr:col>
      <xdr:colOff>9525</xdr:colOff>
      <xdr:row>23</xdr:row>
      <xdr:rowOff>0</xdr:rowOff>
    </xdr:to>
    <xdr:sp>
      <xdr:nvSpPr>
        <xdr:cNvPr id="11" name="Line 2"/>
        <xdr:cNvSpPr>
          <a:spLocks/>
        </xdr:cNvSpPr>
      </xdr:nvSpPr>
      <xdr:spPr>
        <a:xfrm flipH="1" flipV="1">
          <a:off x="1590675" y="4514850"/>
          <a:ext cx="4552950" cy="239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9525</xdr:rowOff>
    </xdr:from>
    <xdr:to>
      <xdr:col>10</xdr:col>
      <xdr:colOff>9525</xdr:colOff>
      <xdr:row>23</xdr:row>
      <xdr:rowOff>0</xdr:rowOff>
    </xdr:to>
    <xdr:sp>
      <xdr:nvSpPr>
        <xdr:cNvPr id="12" name="Line 9"/>
        <xdr:cNvSpPr>
          <a:spLocks/>
        </xdr:cNvSpPr>
      </xdr:nvSpPr>
      <xdr:spPr>
        <a:xfrm flipH="1" flipV="1">
          <a:off x="1590675" y="4514850"/>
          <a:ext cx="4552950" cy="239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30"/>
  <sheetViews>
    <sheetView tabSelected="1" zoomScalePageLayoutView="0" workbookViewId="0" topLeftCell="A1">
      <selection activeCell="Z92" sqref="Z92"/>
    </sheetView>
  </sheetViews>
  <sheetFormatPr defaultColWidth="2.625" defaultRowHeight="13.5"/>
  <cols>
    <col min="1" max="7" width="3.00390625" style="14" customWidth="1"/>
    <col min="8" max="42" width="3.00390625" style="0" customWidth="1"/>
    <col min="43" max="71" width="3.125" style="0" customWidth="1"/>
  </cols>
  <sheetData>
    <row r="1" spans="1:3" ht="21">
      <c r="A1" s="7" t="s">
        <v>22</v>
      </c>
      <c r="B1" s="7"/>
      <c r="C1" s="7"/>
    </row>
    <row r="2" spans="1:35" ht="15.75" customHeight="1" thickBot="1">
      <c r="A2" s="14" t="s">
        <v>149</v>
      </c>
      <c r="J2" s="13"/>
      <c r="K2" s="13"/>
      <c r="L2" s="13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</row>
    <row r="3" spans="1:42" ht="15.75" customHeight="1" thickBot="1">
      <c r="A3" s="427" t="s">
        <v>66</v>
      </c>
      <c r="B3" s="428"/>
      <c r="C3" s="428"/>
      <c r="D3" s="428"/>
      <c r="E3" s="428"/>
      <c r="F3" s="428"/>
      <c r="G3" s="429"/>
      <c r="H3" s="290"/>
      <c r="I3" s="291"/>
      <c r="J3" s="291"/>
      <c r="K3" s="291"/>
      <c r="L3" s="291">
        <v>11</v>
      </c>
      <c r="M3" s="291">
        <v>11</v>
      </c>
      <c r="N3" s="252"/>
      <c r="O3" s="252"/>
      <c r="P3" s="253"/>
      <c r="Q3" s="253"/>
      <c r="R3" s="253"/>
      <c r="S3" s="253"/>
      <c r="T3" s="253"/>
      <c r="U3" s="16"/>
      <c r="V3" s="16"/>
      <c r="W3" s="16"/>
      <c r="X3" s="258"/>
      <c r="Y3" s="258"/>
      <c r="Z3" s="258"/>
      <c r="AA3" s="258"/>
      <c r="AB3" s="258"/>
      <c r="AC3" s="258"/>
      <c r="AD3" s="296">
        <v>11</v>
      </c>
      <c r="AE3" s="296">
        <v>12</v>
      </c>
      <c r="AF3" s="296"/>
      <c r="AG3" s="296"/>
      <c r="AH3" s="296"/>
      <c r="AI3" s="297"/>
      <c r="AJ3" s="427" t="s">
        <v>2</v>
      </c>
      <c r="AK3" s="428"/>
      <c r="AL3" s="428"/>
      <c r="AM3" s="428"/>
      <c r="AN3" s="428"/>
      <c r="AO3" s="428"/>
      <c r="AP3" s="429"/>
    </row>
    <row r="4" spans="1:42" ht="25.5" customHeight="1" thickBot="1" thickTop="1">
      <c r="A4" s="424" t="str">
        <f>VLOOKUP(A3,'部品'!$A:$B,2,FALSE)</f>
        <v>ＳＥＬＦＩＳＨ</v>
      </c>
      <c r="B4" s="425"/>
      <c r="C4" s="425"/>
      <c r="D4" s="425"/>
      <c r="E4" s="425"/>
      <c r="F4" s="425"/>
      <c r="G4" s="426"/>
      <c r="H4" s="252"/>
      <c r="I4" s="252"/>
      <c r="J4" s="253"/>
      <c r="K4" s="253"/>
      <c r="L4" s="253"/>
      <c r="M4" s="252"/>
      <c r="N4" s="306"/>
      <c r="O4" s="291">
        <v>11</v>
      </c>
      <c r="P4" s="291">
        <v>11</v>
      </c>
      <c r="Q4" s="253"/>
      <c r="R4" s="253"/>
      <c r="S4" s="253"/>
      <c r="T4" s="253"/>
      <c r="U4" s="16"/>
      <c r="V4" s="16"/>
      <c r="W4" s="16"/>
      <c r="X4" s="258"/>
      <c r="Y4" s="258"/>
      <c r="Z4" s="258"/>
      <c r="AA4" s="296">
        <v>11</v>
      </c>
      <c r="AB4" s="296">
        <v>11</v>
      </c>
      <c r="AC4" s="303"/>
      <c r="AD4" s="260"/>
      <c r="AE4" s="260"/>
      <c r="AF4" s="260"/>
      <c r="AG4" s="260"/>
      <c r="AH4" s="260"/>
      <c r="AI4" s="258"/>
      <c r="AJ4" s="424" t="str">
        <f>VLOOKUP(AJ3,'部品'!$A:$B,2,FALSE)</f>
        <v>ＧＲＢＢＥＲＳ１</v>
      </c>
      <c r="AK4" s="425"/>
      <c r="AL4" s="425"/>
      <c r="AM4" s="425"/>
      <c r="AN4" s="425"/>
      <c r="AO4" s="425"/>
      <c r="AP4" s="426"/>
    </row>
    <row r="5" spans="1:42" ht="6" customHeight="1">
      <c r="A5" s="46"/>
      <c r="B5" s="46"/>
      <c r="C5" s="46"/>
      <c r="D5" s="46"/>
      <c r="E5" s="46"/>
      <c r="F5" s="46"/>
      <c r="G5" s="46"/>
      <c r="H5" s="253"/>
      <c r="I5" s="253"/>
      <c r="J5" s="253"/>
      <c r="K5" s="253"/>
      <c r="L5" s="253"/>
      <c r="M5" s="42"/>
      <c r="N5" s="254"/>
      <c r="O5" s="252"/>
      <c r="P5" s="252"/>
      <c r="Q5" s="307"/>
      <c r="R5" s="253"/>
      <c r="S5" s="253"/>
      <c r="T5" s="253"/>
      <c r="U5" s="16"/>
      <c r="V5" s="16"/>
      <c r="W5" s="16"/>
      <c r="X5" s="258"/>
      <c r="Y5" s="258"/>
      <c r="Z5" s="304"/>
      <c r="AA5" s="260"/>
      <c r="AB5" s="260"/>
      <c r="AC5" s="262"/>
      <c r="AD5" s="256"/>
      <c r="AE5" s="260"/>
      <c r="AF5" s="260"/>
      <c r="AG5" s="260"/>
      <c r="AH5" s="260"/>
      <c r="AI5" s="258"/>
      <c r="AJ5" s="46"/>
      <c r="AK5" s="46"/>
      <c r="AL5" s="46"/>
      <c r="AM5" s="46"/>
      <c r="AN5" s="46"/>
      <c r="AO5" s="46"/>
      <c r="AP5" s="14"/>
    </row>
    <row r="6" spans="1:42" ht="6" customHeight="1" thickBot="1">
      <c r="A6" s="46"/>
      <c r="B6" s="46"/>
      <c r="C6" s="46"/>
      <c r="D6" s="46"/>
      <c r="E6" s="46"/>
      <c r="F6" s="46"/>
      <c r="G6" s="46"/>
      <c r="H6" s="253"/>
      <c r="I6" s="253"/>
      <c r="J6" s="253"/>
      <c r="K6" s="253"/>
      <c r="L6" s="253"/>
      <c r="M6" s="430">
        <v>10</v>
      </c>
      <c r="N6" s="254"/>
      <c r="O6" s="252"/>
      <c r="P6" s="252"/>
      <c r="Q6" s="307"/>
      <c r="R6" s="252"/>
      <c r="S6" s="253"/>
      <c r="T6" s="253"/>
      <c r="U6" s="16"/>
      <c r="V6" s="16"/>
      <c r="W6" s="16"/>
      <c r="X6" s="258"/>
      <c r="Y6" s="258"/>
      <c r="Z6" s="304"/>
      <c r="AA6" s="260"/>
      <c r="AB6" s="260"/>
      <c r="AC6" s="262"/>
      <c r="AD6" s="433">
        <v>11</v>
      </c>
      <c r="AE6" s="260"/>
      <c r="AF6" s="260"/>
      <c r="AG6" s="263"/>
      <c r="AH6" s="260"/>
      <c r="AI6" s="258"/>
      <c r="AJ6" s="46"/>
      <c r="AK6" s="46"/>
      <c r="AL6" s="46"/>
      <c r="AM6" s="46"/>
      <c r="AN6" s="46"/>
      <c r="AO6" s="46"/>
      <c r="AP6" s="14"/>
    </row>
    <row r="7" spans="1:42" ht="15.75" customHeight="1" thickBot="1">
      <c r="A7" s="427" t="s">
        <v>21</v>
      </c>
      <c r="B7" s="428"/>
      <c r="C7" s="428"/>
      <c r="D7" s="428"/>
      <c r="E7" s="428"/>
      <c r="F7" s="428"/>
      <c r="G7" s="429"/>
      <c r="H7" s="291">
        <v>12</v>
      </c>
      <c r="I7" s="291">
        <v>7</v>
      </c>
      <c r="J7" s="291">
        <v>11</v>
      </c>
      <c r="K7" s="253"/>
      <c r="L7" s="253"/>
      <c r="M7" s="430"/>
      <c r="N7" s="252"/>
      <c r="O7" s="252"/>
      <c r="P7" s="252"/>
      <c r="Q7" s="307"/>
      <c r="R7" s="252"/>
      <c r="S7" s="253"/>
      <c r="T7" s="253"/>
      <c r="U7" s="16"/>
      <c r="V7" s="16"/>
      <c r="W7" s="16"/>
      <c r="X7" s="258"/>
      <c r="Y7" s="258"/>
      <c r="Z7" s="304"/>
      <c r="AA7" s="260"/>
      <c r="AB7" s="260"/>
      <c r="AC7" s="260"/>
      <c r="AD7" s="433"/>
      <c r="AE7" s="260"/>
      <c r="AF7" s="260"/>
      <c r="AG7" s="298">
        <v>11</v>
      </c>
      <c r="AH7" s="296">
        <v>11</v>
      </c>
      <c r="AI7" s="299"/>
      <c r="AJ7" s="427" t="s">
        <v>1</v>
      </c>
      <c r="AK7" s="428"/>
      <c r="AL7" s="428"/>
      <c r="AM7" s="428"/>
      <c r="AN7" s="428"/>
      <c r="AO7" s="428"/>
      <c r="AP7" s="429"/>
    </row>
    <row r="8" spans="1:42" ht="25.5" customHeight="1" thickBot="1" thickTop="1">
      <c r="A8" s="424" t="str">
        <f>VLOOKUP(A7,'部品'!$A:$B,2,FALSE)</f>
        <v>デフレの罠</v>
      </c>
      <c r="B8" s="425"/>
      <c r="C8" s="425"/>
      <c r="D8" s="425"/>
      <c r="E8" s="425"/>
      <c r="F8" s="425"/>
      <c r="G8" s="426"/>
      <c r="H8" s="252"/>
      <c r="I8" s="252"/>
      <c r="J8" s="252"/>
      <c r="K8" s="307"/>
      <c r="L8" s="252"/>
      <c r="M8" s="252"/>
      <c r="N8" s="254"/>
      <c r="O8" s="252"/>
      <c r="P8" s="252"/>
      <c r="Q8" s="307"/>
      <c r="R8" s="252"/>
      <c r="S8" s="253"/>
      <c r="T8" s="253"/>
      <c r="U8" s="16"/>
      <c r="V8" s="16"/>
      <c r="W8" s="16"/>
      <c r="X8" s="258"/>
      <c r="Y8" s="258"/>
      <c r="Z8" s="304"/>
      <c r="AA8" s="260"/>
      <c r="AB8" s="260"/>
      <c r="AC8" s="260"/>
      <c r="AD8" s="256"/>
      <c r="AE8" s="260"/>
      <c r="AF8" s="304"/>
      <c r="AG8" s="260"/>
      <c r="AH8" s="260"/>
      <c r="AI8" s="260"/>
      <c r="AJ8" s="424" t="str">
        <f>VLOOKUP(AJ7,'部品'!$A:$B,2,FALSE)</f>
        <v>ＳＴＮＰ国際空港</v>
      </c>
      <c r="AK8" s="425"/>
      <c r="AL8" s="425"/>
      <c r="AM8" s="425"/>
      <c r="AN8" s="425"/>
      <c r="AO8" s="425"/>
      <c r="AP8" s="426"/>
    </row>
    <row r="9" spans="1:42" ht="6" customHeight="1">
      <c r="A9" s="46"/>
      <c r="B9" s="46"/>
      <c r="C9" s="46"/>
      <c r="D9" s="46"/>
      <c r="E9" s="46"/>
      <c r="F9" s="46"/>
      <c r="G9" s="46"/>
      <c r="H9" s="252"/>
      <c r="I9" s="252"/>
      <c r="J9" s="431">
        <v>1</v>
      </c>
      <c r="K9" s="307"/>
      <c r="L9" s="252"/>
      <c r="M9" s="252"/>
      <c r="N9" s="254"/>
      <c r="O9" s="252"/>
      <c r="P9" s="252"/>
      <c r="Q9" s="307"/>
      <c r="R9" s="252"/>
      <c r="S9" s="253"/>
      <c r="T9" s="253"/>
      <c r="U9" s="16"/>
      <c r="V9" s="16"/>
      <c r="W9" s="16"/>
      <c r="X9" s="258"/>
      <c r="Y9" s="258"/>
      <c r="Z9" s="304"/>
      <c r="AA9" s="260"/>
      <c r="AB9" s="260"/>
      <c r="AC9" s="260"/>
      <c r="AD9" s="256"/>
      <c r="AE9" s="260"/>
      <c r="AF9" s="304"/>
      <c r="AG9" s="423">
        <v>3</v>
      </c>
      <c r="AH9" s="260"/>
      <c r="AI9" s="263"/>
      <c r="AJ9" s="46"/>
      <c r="AK9" s="46"/>
      <c r="AL9" s="46"/>
      <c r="AM9" s="46"/>
      <c r="AN9" s="46"/>
      <c r="AO9" s="46"/>
      <c r="AP9" s="14"/>
    </row>
    <row r="10" spans="1:42" ht="6" customHeight="1" thickBot="1">
      <c r="A10" s="46"/>
      <c r="B10" s="46"/>
      <c r="C10" s="46"/>
      <c r="D10" s="46"/>
      <c r="E10" s="46"/>
      <c r="F10" s="46"/>
      <c r="G10" s="46"/>
      <c r="H10" s="252"/>
      <c r="I10" s="252"/>
      <c r="J10" s="431"/>
      <c r="K10" s="308"/>
      <c r="L10" s="293"/>
      <c r="M10" s="294"/>
      <c r="N10" s="253"/>
      <c r="O10" s="253"/>
      <c r="P10" s="252"/>
      <c r="Q10" s="307"/>
      <c r="R10" s="252"/>
      <c r="S10" s="253"/>
      <c r="T10" s="253"/>
      <c r="U10" s="436" t="s">
        <v>67</v>
      </c>
      <c r="V10" s="436"/>
      <c r="W10" s="16"/>
      <c r="X10" s="258"/>
      <c r="Y10" s="258"/>
      <c r="Z10" s="304"/>
      <c r="AA10" s="260"/>
      <c r="AB10" s="260"/>
      <c r="AC10" s="260"/>
      <c r="AD10" s="300"/>
      <c r="AE10" s="299"/>
      <c r="AF10" s="305"/>
      <c r="AG10" s="423"/>
      <c r="AH10" s="260"/>
      <c r="AI10" s="263"/>
      <c r="AJ10" s="46"/>
      <c r="AK10" s="46"/>
      <c r="AL10" s="46"/>
      <c r="AM10" s="46"/>
      <c r="AN10" s="46"/>
      <c r="AO10" s="46"/>
      <c r="AP10" s="14"/>
    </row>
    <row r="11" spans="1:42" ht="15.75" customHeight="1" thickTop="1">
      <c r="A11" s="427" t="s">
        <v>0</v>
      </c>
      <c r="B11" s="428"/>
      <c r="C11" s="428"/>
      <c r="D11" s="428"/>
      <c r="E11" s="428"/>
      <c r="F11" s="428"/>
      <c r="G11" s="429"/>
      <c r="H11" s="251"/>
      <c r="I11" s="251"/>
      <c r="J11" s="255"/>
      <c r="K11" s="252"/>
      <c r="L11" s="270">
        <v>8</v>
      </c>
      <c r="M11" s="271">
        <v>4</v>
      </c>
      <c r="N11" s="253"/>
      <c r="O11" s="253"/>
      <c r="P11" s="252"/>
      <c r="Q11" s="307"/>
      <c r="R11" s="252"/>
      <c r="S11" s="253"/>
      <c r="T11" s="253"/>
      <c r="U11" s="436"/>
      <c r="V11" s="436"/>
      <c r="W11" s="16"/>
      <c r="X11" s="258"/>
      <c r="Y11" s="258"/>
      <c r="Z11" s="304"/>
      <c r="AA11" s="260"/>
      <c r="AB11" s="260"/>
      <c r="AC11" s="260"/>
      <c r="AD11" s="288">
        <v>4</v>
      </c>
      <c r="AE11" s="287">
        <v>10</v>
      </c>
      <c r="AF11" s="260"/>
      <c r="AG11" s="264"/>
      <c r="AH11" s="259"/>
      <c r="AI11" s="259"/>
      <c r="AJ11" s="427" t="s">
        <v>8</v>
      </c>
      <c r="AK11" s="428"/>
      <c r="AL11" s="428"/>
      <c r="AM11" s="428"/>
      <c r="AN11" s="428"/>
      <c r="AO11" s="428"/>
      <c r="AP11" s="429"/>
    </row>
    <row r="12" spans="1:42" ht="25.5" customHeight="1" thickBot="1">
      <c r="A12" s="424" t="str">
        <f>VLOOKUP(A11,'部品'!$A:$B,2,FALSE)</f>
        <v>狼煙</v>
      </c>
      <c r="B12" s="425"/>
      <c r="C12" s="425"/>
      <c r="D12" s="425"/>
      <c r="E12" s="425"/>
      <c r="F12" s="425"/>
      <c r="G12" s="426"/>
      <c r="H12" s="270">
        <v>10</v>
      </c>
      <c r="I12" s="270">
        <v>11</v>
      </c>
      <c r="J12" s="271">
        <v>7</v>
      </c>
      <c r="K12" s="253"/>
      <c r="L12" s="253"/>
      <c r="M12" s="253"/>
      <c r="N12" s="253"/>
      <c r="O12" s="253"/>
      <c r="P12" s="252"/>
      <c r="Q12" s="306">
        <v>11</v>
      </c>
      <c r="R12" s="291">
        <v>10</v>
      </c>
      <c r="S12" s="291">
        <v>13</v>
      </c>
      <c r="T12" s="253"/>
      <c r="U12" s="436"/>
      <c r="V12" s="436"/>
      <c r="W12" s="16"/>
      <c r="X12" s="296">
        <v>12</v>
      </c>
      <c r="Y12" s="296">
        <v>13</v>
      </c>
      <c r="Z12" s="303">
        <v>9</v>
      </c>
      <c r="AA12" s="260"/>
      <c r="AB12" s="260"/>
      <c r="AC12" s="260"/>
      <c r="AD12" s="258"/>
      <c r="AE12" s="260"/>
      <c r="AF12" s="260"/>
      <c r="AG12" s="287">
        <v>6</v>
      </c>
      <c r="AH12" s="287">
        <v>1</v>
      </c>
      <c r="AI12" s="258"/>
      <c r="AJ12" s="424" t="str">
        <f>VLOOKUP(AJ11,'部品'!$A:$B,2,FALSE)</f>
        <v>日本福祉大学　ＷＡＲＲＩＯＲＳ</v>
      </c>
      <c r="AK12" s="425"/>
      <c r="AL12" s="425"/>
      <c r="AM12" s="425"/>
      <c r="AN12" s="425"/>
      <c r="AO12" s="425"/>
      <c r="AP12" s="426"/>
    </row>
    <row r="13" spans="1:42" ht="6" customHeight="1" thickBot="1">
      <c r="A13" s="46"/>
      <c r="B13" s="46"/>
      <c r="C13" s="46"/>
      <c r="D13" s="46"/>
      <c r="E13" s="46"/>
      <c r="F13" s="46"/>
      <c r="G13" s="46"/>
      <c r="H13" s="253"/>
      <c r="I13" s="253"/>
      <c r="J13" s="253"/>
      <c r="K13" s="253"/>
      <c r="L13" s="253"/>
      <c r="M13" s="253"/>
      <c r="N13" s="253"/>
      <c r="O13" s="253"/>
      <c r="P13" s="430">
        <v>18</v>
      </c>
      <c r="Q13" s="254"/>
      <c r="R13" s="252"/>
      <c r="S13" s="252"/>
      <c r="T13" s="307"/>
      <c r="U13" s="437"/>
      <c r="V13" s="437"/>
      <c r="W13" s="16"/>
      <c r="X13" s="256"/>
      <c r="Y13" s="260"/>
      <c r="Z13" s="262"/>
      <c r="AA13" s="433">
        <v>19</v>
      </c>
      <c r="AB13" s="260"/>
      <c r="AC13" s="260"/>
      <c r="AD13" s="258"/>
      <c r="AE13" s="260"/>
      <c r="AF13" s="263"/>
      <c r="AG13" s="260"/>
      <c r="AH13" s="260"/>
      <c r="AI13" s="258"/>
      <c r="AJ13" s="46"/>
      <c r="AK13" s="46"/>
      <c r="AL13" s="46"/>
      <c r="AM13" s="46"/>
      <c r="AN13" s="46"/>
      <c r="AO13" s="46"/>
      <c r="AP13" s="14"/>
    </row>
    <row r="14" spans="1:42" ht="6" customHeight="1" thickBot="1">
      <c r="A14" s="46"/>
      <c r="B14" s="46"/>
      <c r="C14" s="46"/>
      <c r="D14" s="46"/>
      <c r="E14" s="46"/>
      <c r="F14" s="46"/>
      <c r="G14" s="46"/>
      <c r="H14" s="253"/>
      <c r="I14" s="253"/>
      <c r="J14" s="253"/>
      <c r="K14" s="253"/>
      <c r="L14" s="253"/>
      <c r="M14" s="253"/>
      <c r="N14" s="253"/>
      <c r="O14" s="253"/>
      <c r="P14" s="430"/>
      <c r="Q14" s="252"/>
      <c r="R14" s="252"/>
      <c r="S14" s="253"/>
      <c r="T14" s="307"/>
      <c r="U14" s="438" t="s">
        <v>113</v>
      </c>
      <c r="V14" s="439"/>
      <c r="W14" s="16"/>
      <c r="X14" s="256"/>
      <c r="Y14" s="260"/>
      <c r="Z14" s="260"/>
      <c r="AA14" s="433"/>
      <c r="AB14" s="263"/>
      <c r="AC14" s="260"/>
      <c r="AD14" s="258"/>
      <c r="AE14" s="260"/>
      <c r="AF14" s="263"/>
      <c r="AG14" s="260"/>
      <c r="AH14" s="260"/>
      <c r="AI14" s="258"/>
      <c r="AJ14" s="46"/>
      <c r="AK14" s="46"/>
      <c r="AL14" s="46"/>
      <c r="AM14" s="46"/>
      <c r="AN14" s="46"/>
      <c r="AO14" s="46"/>
      <c r="AP14" s="14"/>
    </row>
    <row r="15" spans="1:42" ht="15.75" customHeight="1" thickBot="1">
      <c r="A15" s="427" t="s">
        <v>20</v>
      </c>
      <c r="B15" s="428"/>
      <c r="C15" s="428"/>
      <c r="D15" s="428"/>
      <c r="E15" s="428"/>
      <c r="F15" s="428"/>
      <c r="G15" s="429"/>
      <c r="H15" s="291">
        <v>11</v>
      </c>
      <c r="I15" s="291">
        <v>11</v>
      </c>
      <c r="J15" s="291">
        <v>7</v>
      </c>
      <c r="K15" s="253"/>
      <c r="L15" s="253"/>
      <c r="M15" s="253"/>
      <c r="N15" s="253"/>
      <c r="O15" s="253"/>
      <c r="P15" s="42"/>
      <c r="Q15" s="252"/>
      <c r="R15" s="252"/>
      <c r="S15" s="253"/>
      <c r="T15" s="307"/>
      <c r="U15" s="440"/>
      <c r="V15" s="441"/>
      <c r="W15" s="16"/>
      <c r="X15" s="256"/>
      <c r="Y15" s="260"/>
      <c r="Z15" s="260"/>
      <c r="AA15" s="256"/>
      <c r="AB15" s="263"/>
      <c r="AC15" s="260"/>
      <c r="AD15" s="258"/>
      <c r="AE15" s="260"/>
      <c r="AF15" s="260"/>
      <c r="AG15" s="272">
        <v>8</v>
      </c>
      <c r="AH15" s="272">
        <v>12</v>
      </c>
      <c r="AI15" s="258"/>
      <c r="AJ15" s="427" t="s">
        <v>19</v>
      </c>
      <c r="AK15" s="428"/>
      <c r="AL15" s="428"/>
      <c r="AM15" s="428"/>
      <c r="AN15" s="428"/>
      <c r="AO15" s="428"/>
      <c r="AP15" s="429"/>
    </row>
    <row r="16" spans="1:42" ht="25.5" customHeight="1" thickBot="1" thickTop="1">
      <c r="A16" s="424" t="str">
        <f>VLOOKUP(A15,'部品'!$A:$B,2,FALSE)</f>
        <v>ＪＡＶＡ</v>
      </c>
      <c r="B16" s="425"/>
      <c r="C16" s="425"/>
      <c r="D16" s="425"/>
      <c r="E16" s="425"/>
      <c r="F16" s="425"/>
      <c r="G16" s="426"/>
      <c r="H16" s="252"/>
      <c r="I16" s="252"/>
      <c r="J16" s="252"/>
      <c r="K16" s="306"/>
      <c r="L16" s="291">
        <v>5</v>
      </c>
      <c r="M16" s="291">
        <v>6</v>
      </c>
      <c r="N16" s="253"/>
      <c r="O16" s="253"/>
      <c r="P16" s="42"/>
      <c r="Q16" s="252"/>
      <c r="R16" s="252"/>
      <c r="S16" s="253"/>
      <c r="T16" s="307"/>
      <c r="U16" s="440"/>
      <c r="V16" s="441"/>
      <c r="W16" s="16"/>
      <c r="X16" s="256"/>
      <c r="Y16" s="260"/>
      <c r="Z16" s="260"/>
      <c r="AA16" s="256"/>
      <c r="AB16" s="260"/>
      <c r="AC16" s="260"/>
      <c r="AD16" s="302">
        <v>8</v>
      </c>
      <c r="AE16" s="302">
        <v>7</v>
      </c>
      <c r="AF16" s="299"/>
      <c r="AG16" s="268"/>
      <c r="AH16" s="269"/>
      <c r="AI16" s="261"/>
      <c r="AJ16" s="424" t="str">
        <f>VLOOKUP(AJ15,'部品'!$A:$B,2,FALSE)</f>
        <v>ＤＯ☆ＹＥＡＲ</v>
      </c>
      <c r="AK16" s="425"/>
      <c r="AL16" s="425"/>
      <c r="AM16" s="425"/>
      <c r="AN16" s="425"/>
      <c r="AO16" s="425"/>
      <c r="AP16" s="426"/>
    </row>
    <row r="17" spans="1:42" ht="6" customHeight="1">
      <c r="A17" s="46"/>
      <c r="B17" s="46"/>
      <c r="C17" s="46"/>
      <c r="D17" s="46"/>
      <c r="E17" s="46"/>
      <c r="F17" s="46"/>
      <c r="G17" s="46"/>
      <c r="H17" s="252"/>
      <c r="I17" s="252"/>
      <c r="J17" s="430">
        <v>2</v>
      </c>
      <c r="K17" s="254"/>
      <c r="L17" s="252"/>
      <c r="M17" s="42"/>
      <c r="N17" s="253"/>
      <c r="O17" s="253"/>
      <c r="P17" s="42"/>
      <c r="Q17" s="252"/>
      <c r="R17" s="252"/>
      <c r="S17" s="253"/>
      <c r="T17" s="307"/>
      <c r="U17" s="440"/>
      <c r="V17" s="441"/>
      <c r="W17" s="16"/>
      <c r="X17" s="256"/>
      <c r="Y17" s="260"/>
      <c r="Z17" s="260"/>
      <c r="AA17" s="256"/>
      <c r="AB17" s="260"/>
      <c r="AC17" s="260"/>
      <c r="AD17" s="256"/>
      <c r="AE17" s="260"/>
      <c r="AF17" s="304"/>
      <c r="AG17" s="423">
        <v>4</v>
      </c>
      <c r="AH17" s="260"/>
      <c r="AI17" s="263"/>
      <c r="AJ17" s="46"/>
      <c r="AK17" s="46"/>
      <c r="AL17" s="46"/>
      <c r="AM17" s="46"/>
      <c r="AN17" s="46"/>
      <c r="AO17" s="46"/>
      <c r="AP17" s="14"/>
    </row>
    <row r="18" spans="1:42" ht="6" customHeight="1" thickBot="1">
      <c r="A18" s="46"/>
      <c r="B18" s="46"/>
      <c r="C18" s="46"/>
      <c r="D18" s="46"/>
      <c r="E18" s="46"/>
      <c r="F18" s="46"/>
      <c r="G18" s="46"/>
      <c r="H18" s="252"/>
      <c r="I18" s="252"/>
      <c r="J18" s="430"/>
      <c r="K18" s="252"/>
      <c r="L18" s="252"/>
      <c r="M18" s="42"/>
      <c r="N18" s="252"/>
      <c r="O18" s="252"/>
      <c r="P18" s="42"/>
      <c r="Q18" s="252"/>
      <c r="R18" s="252"/>
      <c r="S18" s="253"/>
      <c r="T18" s="307"/>
      <c r="U18" s="440"/>
      <c r="V18" s="441"/>
      <c r="W18" s="16"/>
      <c r="X18" s="256"/>
      <c r="Y18" s="260"/>
      <c r="Z18" s="260"/>
      <c r="AA18" s="256"/>
      <c r="AB18" s="260"/>
      <c r="AC18" s="260"/>
      <c r="AD18" s="256"/>
      <c r="AE18" s="260"/>
      <c r="AF18" s="304"/>
      <c r="AG18" s="423"/>
      <c r="AH18" s="260"/>
      <c r="AI18" s="263"/>
      <c r="AJ18" s="46"/>
      <c r="AK18" s="46"/>
      <c r="AL18" s="46"/>
      <c r="AM18" s="46"/>
      <c r="AN18" s="46"/>
      <c r="AO18" s="46"/>
      <c r="AP18" s="14"/>
    </row>
    <row r="19" spans="1:42" ht="15.75" customHeight="1" thickBot="1">
      <c r="A19" s="427" t="s">
        <v>74</v>
      </c>
      <c r="B19" s="428"/>
      <c r="C19" s="428"/>
      <c r="D19" s="428"/>
      <c r="E19" s="428"/>
      <c r="F19" s="428"/>
      <c r="G19" s="429"/>
      <c r="H19" s="251"/>
      <c r="I19" s="251"/>
      <c r="J19" s="255"/>
      <c r="K19" s="252"/>
      <c r="L19" s="252"/>
      <c r="M19" s="42"/>
      <c r="N19" s="252"/>
      <c r="O19" s="252"/>
      <c r="P19" s="42"/>
      <c r="Q19" s="252"/>
      <c r="R19" s="252"/>
      <c r="S19" s="253"/>
      <c r="T19" s="307"/>
      <c r="U19" s="440"/>
      <c r="V19" s="441"/>
      <c r="W19" s="16"/>
      <c r="X19" s="256"/>
      <c r="Y19" s="260"/>
      <c r="Z19" s="260"/>
      <c r="AA19" s="256"/>
      <c r="AB19" s="260"/>
      <c r="AC19" s="260"/>
      <c r="AD19" s="256"/>
      <c r="AE19" s="260"/>
      <c r="AF19" s="304"/>
      <c r="AG19" s="299"/>
      <c r="AH19" s="299"/>
      <c r="AI19" s="299"/>
      <c r="AJ19" s="427" t="s">
        <v>17</v>
      </c>
      <c r="AK19" s="428"/>
      <c r="AL19" s="428"/>
      <c r="AM19" s="428"/>
      <c r="AN19" s="428"/>
      <c r="AO19" s="428"/>
      <c r="AP19" s="429"/>
    </row>
    <row r="20" spans="1:42" ht="25.5" customHeight="1" thickBot="1" thickTop="1">
      <c r="A20" s="424" t="str">
        <f>VLOOKUP(A19,'部品'!$A:$B,2,FALSE)</f>
        <v>会津大学　Ｓｏｌａｉｒｓ</v>
      </c>
      <c r="B20" s="425"/>
      <c r="C20" s="425"/>
      <c r="D20" s="425"/>
      <c r="E20" s="425"/>
      <c r="F20" s="425"/>
      <c r="G20" s="426"/>
      <c r="H20" s="270">
        <v>8</v>
      </c>
      <c r="I20" s="270">
        <v>6</v>
      </c>
      <c r="J20" s="271">
        <v>11</v>
      </c>
      <c r="K20" s="253"/>
      <c r="L20" s="252"/>
      <c r="M20" s="430">
        <v>17</v>
      </c>
      <c r="N20" s="254"/>
      <c r="O20" s="252"/>
      <c r="P20" s="42"/>
      <c r="Q20" s="252"/>
      <c r="R20" s="252"/>
      <c r="S20" s="253"/>
      <c r="T20" s="307"/>
      <c r="U20" s="440"/>
      <c r="V20" s="441"/>
      <c r="W20" s="16"/>
      <c r="X20" s="256"/>
      <c r="Y20" s="260"/>
      <c r="Z20" s="260"/>
      <c r="AA20" s="256"/>
      <c r="AB20" s="260"/>
      <c r="AC20" s="260"/>
      <c r="AD20" s="433">
        <v>16</v>
      </c>
      <c r="AE20" s="260"/>
      <c r="AF20" s="260"/>
      <c r="AG20" s="289">
        <v>11</v>
      </c>
      <c r="AH20" s="287">
        <v>14</v>
      </c>
      <c r="AI20" s="258"/>
      <c r="AJ20" s="424" t="str">
        <f>VLOOKUP(AJ19,'部品'!$A:$B,2,FALSE)</f>
        <v>任侠ＤＯＧＳ</v>
      </c>
      <c r="AK20" s="425"/>
      <c r="AL20" s="425"/>
      <c r="AM20" s="425"/>
      <c r="AN20" s="425"/>
      <c r="AO20" s="425"/>
      <c r="AP20" s="426"/>
    </row>
    <row r="21" spans="1:42" ht="6" customHeight="1">
      <c r="A21" s="46"/>
      <c r="B21" s="46"/>
      <c r="C21" s="46"/>
      <c r="D21" s="46"/>
      <c r="E21" s="46"/>
      <c r="F21" s="46"/>
      <c r="G21" s="46"/>
      <c r="H21" s="253"/>
      <c r="I21" s="253"/>
      <c r="J21" s="253"/>
      <c r="K21" s="253"/>
      <c r="L21" s="252"/>
      <c r="M21" s="430"/>
      <c r="N21" s="254"/>
      <c r="O21" s="252"/>
      <c r="P21" s="42"/>
      <c r="Q21" s="253"/>
      <c r="R21" s="253"/>
      <c r="S21" s="253"/>
      <c r="T21" s="307"/>
      <c r="U21" s="440"/>
      <c r="V21" s="441"/>
      <c r="W21" s="16"/>
      <c r="X21" s="256"/>
      <c r="Y21" s="260"/>
      <c r="Z21" s="260"/>
      <c r="AA21" s="256"/>
      <c r="AB21" s="260"/>
      <c r="AC21" s="262"/>
      <c r="AD21" s="433"/>
      <c r="AE21" s="260"/>
      <c r="AF21" s="260"/>
      <c r="AG21" s="263"/>
      <c r="AH21" s="260"/>
      <c r="AI21" s="258"/>
      <c r="AJ21" s="46"/>
      <c r="AK21" s="46"/>
      <c r="AL21" s="46"/>
      <c r="AM21" s="46"/>
      <c r="AN21" s="46"/>
      <c r="AO21" s="46"/>
      <c r="AP21" s="14"/>
    </row>
    <row r="22" spans="1:42" ht="6" customHeight="1" thickBot="1">
      <c r="A22" s="46"/>
      <c r="B22" s="46"/>
      <c r="C22" s="46"/>
      <c r="D22" s="46"/>
      <c r="E22" s="46"/>
      <c r="F22" s="46"/>
      <c r="G22" s="46"/>
      <c r="H22" s="253"/>
      <c r="I22" s="253"/>
      <c r="J22" s="253"/>
      <c r="K22" s="253"/>
      <c r="L22" s="252"/>
      <c r="M22" s="42"/>
      <c r="N22" s="292"/>
      <c r="O22" s="293"/>
      <c r="P22" s="294"/>
      <c r="Q22" s="253"/>
      <c r="R22" s="253"/>
      <c r="S22" s="253"/>
      <c r="T22" s="307"/>
      <c r="U22" s="440"/>
      <c r="V22" s="441"/>
      <c r="W22" s="16"/>
      <c r="X22" s="256"/>
      <c r="Y22" s="260"/>
      <c r="Z22" s="260"/>
      <c r="AA22" s="300"/>
      <c r="AB22" s="299"/>
      <c r="AC22" s="301"/>
      <c r="AD22" s="256"/>
      <c r="AE22" s="260"/>
      <c r="AF22" s="260"/>
      <c r="AG22" s="260"/>
      <c r="AH22" s="260"/>
      <c r="AI22" s="258"/>
      <c r="AJ22" s="46"/>
      <c r="AK22" s="46"/>
      <c r="AL22" s="46"/>
      <c r="AM22" s="46"/>
      <c r="AN22" s="46"/>
      <c r="AO22" s="46"/>
      <c r="AP22" s="14"/>
    </row>
    <row r="23" spans="1:42" ht="15.75" customHeight="1" thickBot="1" thickTop="1">
      <c r="A23" s="427" t="s">
        <v>18</v>
      </c>
      <c r="B23" s="428"/>
      <c r="C23" s="428"/>
      <c r="D23" s="428"/>
      <c r="E23" s="428"/>
      <c r="F23" s="428"/>
      <c r="G23" s="429"/>
      <c r="H23" s="291"/>
      <c r="I23" s="291">
        <v>11</v>
      </c>
      <c r="J23" s="291">
        <v>11</v>
      </c>
      <c r="K23" s="252"/>
      <c r="L23" s="252"/>
      <c r="M23" s="252"/>
      <c r="N23" s="307"/>
      <c r="O23" s="270">
        <v>8</v>
      </c>
      <c r="P23" s="271">
        <v>4</v>
      </c>
      <c r="Q23" s="253"/>
      <c r="R23" s="253"/>
      <c r="S23" s="253"/>
      <c r="T23" s="307"/>
      <c r="U23" s="440"/>
      <c r="V23" s="441"/>
      <c r="W23" s="16"/>
      <c r="X23" s="256"/>
      <c r="Y23" s="260"/>
      <c r="Z23" s="260"/>
      <c r="AA23" s="288">
        <v>8</v>
      </c>
      <c r="AB23" s="288">
        <v>4</v>
      </c>
      <c r="AC23" s="304"/>
      <c r="AD23" s="299"/>
      <c r="AE23" s="299"/>
      <c r="AF23" s="299"/>
      <c r="AG23" s="299"/>
      <c r="AH23" s="299"/>
      <c r="AI23" s="299"/>
      <c r="AJ23" s="427" t="s">
        <v>7</v>
      </c>
      <c r="AK23" s="428"/>
      <c r="AL23" s="428"/>
      <c r="AM23" s="428"/>
      <c r="AN23" s="428"/>
      <c r="AO23" s="428"/>
      <c r="AP23" s="429"/>
    </row>
    <row r="24" spans="1:42" ht="25.5" customHeight="1" thickBot="1" thickTop="1">
      <c r="A24" s="424" t="str">
        <f>VLOOKUP(A23,'部品'!$A:$B,2,FALSE)</f>
        <v>ＯＲＢＩＴ</v>
      </c>
      <c r="B24" s="425"/>
      <c r="C24" s="425"/>
      <c r="D24" s="425"/>
      <c r="E24" s="425"/>
      <c r="F24" s="425"/>
      <c r="G24" s="426"/>
      <c r="H24" s="252"/>
      <c r="I24" s="252"/>
      <c r="J24" s="252"/>
      <c r="K24" s="307"/>
      <c r="L24" s="252"/>
      <c r="M24" s="252"/>
      <c r="N24" s="307"/>
      <c r="O24" s="252"/>
      <c r="P24" s="253"/>
      <c r="Q24" s="253"/>
      <c r="R24" s="253"/>
      <c r="S24" s="253"/>
      <c r="T24" s="307"/>
      <c r="U24" s="440"/>
      <c r="V24" s="441"/>
      <c r="W24" s="16"/>
      <c r="X24" s="256"/>
      <c r="Y24" s="260"/>
      <c r="Z24" s="260"/>
      <c r="AA24" s="258"/>
      <c r="AB24" s="258"/>
      <c r="AC24" s="258"/>
      <c r="AD24" s="288">
        <v>11</v>
      </c>
      <c r="AE24" s="287">
        <v>11</v>
      </c>
      <c r="AF24" s="260"/>
      <c r="AG24" s="260"/>
      <c r="AH24" s="260"/>
      <c r="AI24" s="258"/>
      <c r="AJ24" s="424" t="str">
        <f>VLOOKUP(AJ23,'部品'!$A:$B,2,FALSE)</f>
        <v>ＧＲＡＢＢＥＲＳ２</v>
      </c>
      <c r="AK24" s="425"/>
      <c r="AL24" s="425"/>
      <c r="AM24" s="425"/>
      <c r="AN24" s="425"/>
      <c r="AO24" s="425"/>
      <c r="AP24" s="426"/>
    </row>
    <row r="25" spans="1:62" ht="6" customHeight="1">
      <c r="A25" s="47"/>
      <c r="B25" s="47"/>
      <c r="C25" s="47"/>
      <c r="D25" s="47"/>
      <c r="E25" s="47"/>
      <c r="F25" s="47"/>
      <c r="G25" s="47"/>
      <c r="H25" s="252"/>
      <c r="I25" s="252"/>
      <c r="J25" s="431">
        <v>9</v>
      </c>
      <c r="K25" s="307"/>
      <c r="L25" s="252"/>
      <c r="M25" s="252"/>
      <c r="N25" s="307"/>
      <c r="O25" s="252"/>
      <c r="P25" s="253"/>
      <c r="Q25" s="253"/>
      <c r="R25" s="253"/>
      <c r="S25" s="253"/>
      <c r="T25" s="307"/>
      <c r="U25" s="440"/>
      <c r="V25" s="441"/>
      <c r="W25" s="16"/>
      <c r="X25" s="256"/>
      <c r="Y25" s="260"/>
      <c r="Z25" s="260"/>
      <c r="AA25" s="258"/>
      <c r="AB25" s="258"/>
      <c r="AC25" s="258"/>
      <c r="AD25" s="258"/>
      <c r="AE25" s="260"/>
      <c r="AF25" s="260"/>
      <c r="AG25" s="260"/>
      <c r="AH25" s="260"/>
      <c r="AI25" s="258"/>
      <c r="AJ25" s="47"/>
      <c r="AK25" s="47"/>
      <c r="AL25" s="47"/>
      <c r="AM25" s="47"/>
      <c r="AN25" s="47"/>
      <c r="AO25" s="47"/>
      <c r="AP25" s="14"/>
      <c r="BD25" s="15"/>
      <c r="BE25" s="15"/>
      <c r="BF25" s="15"/>
      <c r="BG25" s="15"/>
      <c r="BI25" s="13"/>
      <c r="BJ25" s="13"/>
    </row>
    <row r="26" spans="1:62" ht="6" customHeight="1" thickBot="1">
      <c r="A26" s="47"/>
      <c r="B26" s="47"/>
      <c r="C26" s="47"/>
      <c r="D26" s="47"/>
      <c r="E26" s="47"/>
      <c r="F26" s="47"/>
      <c r="G26" s="47"/>
      <c r="H26" s="252"/>
      <c r="I26" s="252"/>
      <c r="J26" s="431"/>
      <c r="K26" s="308"/>
      <c r="L26" s="293"/>
      <c r="M26" s="293"/>
      <c r="N26" s="307"/>
      <c r="O26" s="253"/>
      <c r="P26" s="253"/>
      <c r="Q26" s="253"/>
      <c r="R26" s="253"/>
      <c r="S26" s="253"/>
      <c r="T26" s="307"/>
      <c r="U26" s="440"/>
      <c r="V26" s="441"/>
      <c r="W26" s="16"/>
      <c r="X26" s="256"/>
      <c r="Y26" s="260"/>
      <c r="Z26" s="260"/>
      <c r="AA26" s="258"/>
      <c r="AB26" s="258"/>
      <c r="AC26" s="258"/>
      <c r="AD26" s="258"/>
      <c r="AE26" s="260"/>
      <c r="AF26" s="260"/>
      <c r="AG26" s="260"/>
      <c r="AH26" s="260"/>
      <c r="AI26" s="258"/>
      <c r="AJ26" s="47"/>
      <c r="AK26" s="47"/>
      <c r="AL26" s="47"/>
      <c r="AM26" s="47"/>
      <c r="AN26" s="47"/>
      <c r="AO26" s="47"/>
      <c r="AP26" s="14"/>
      <c r="BD26" s="15"/>
      <c r="BE26" s="15"/>
      <c r="BF26" s="15"/>
      <c r="BG26" s="15"/>
      <c r="BI26" s="13"/>
      <c r="BJ26" s="13"/>
    </row>
    <row r="27" spans="1:62" ht="15.75" customHeight="1" thickTop="1">
      <c r="A27" s="427" t="s">
        <v>73</v>
      </c>
      <c r="B27" s="428"/>
      <c r="C27" s="428"/>
      <c r="D27" s="428"/>
      <c r="E27" s="428"/>
      <c r="F27" s="428"/>
      <c r="G27" s="429"/>
      <c r="H27" s="251"/>
      <c r="I27" s="251"/>
      <c r="J27" s="255"/>
      <c r="K27" s="270"/>
      <c r="L27" s="270">
        <v>11</v>
      </c>
      <c r="M27" s="271">
        <v>11</v>
      </c>
      <c r="N27" s="253"/>
      <c r="O27" s="253"/>
      <c r="P27" s="253"/>
      <c r="Q27" s="253"/>
      <c r="R27" s="253"/>
      <c r="S27" s="253"/>
      <c r="T27" s="307">
        <v>15</v>
      </c>
      <c r="U27" s="440"/>
      <c r="V27" s="441"/>
      <c r="W27" s="277">
        <v>12</v>
      </c>
      <c r="X27" s="256"/>
      <c r="Y27" s="260"/>
      <c r="Z27" s="260"/>
      <c r="AA27" s="258"/>
      <c r="AB27" s="258"/>
      <c r="AC27" s="258"/>
      <c r="AD27" s="258"/>
      <c r="AE27" s="260"/>
      <c r="AF27" s="260"/>
      <c r="AG27" s="260"/>
      <c r="AH27" s="260"/>
      <c r="AI27" s="258"/>
      <c r="AJ27" s="47"/>
      <c r="AK27" s="47"/>
      <c r="AL27" s="47"/>
      <c r="AM27" s="47"/>
      <c r="AN27" s="47"/>
      <c r="AO27" s="47"/>
      <c r="AP27" s="14"/>
      <c r="BD27" s="15"/>
      <c r="BE27" s="15"/>
      <c r="BF27" s="15"/>
      <c r="BG27" s="15"/>
      <c r="BI27" s="13"/>
      <c r="BJ27" s="13"/>
    </row>
    <row r="28" spans="1:62" ht="25.5" customHeight="1" thickBot="1">
      <c r="A28" s="424" t="str">
        <f>VLOOKUP(A27,'部品'!$A:$B,2,FALSE)</f>
        <v>チームＪＡＰＡ～Ｎ</v>
      </c>
      <c r="B28" s="425"/>
      <c r="C28" s="425"/>
      <c r="D28" s="425"/>
      <c r="E28" s="425"/>
      <c r="F28" s="425"/>
      <c r="G28" s="426"/>
      <c r="H28" s="252"/>
      <c r="I28" s="270">
        <v>6</v>
      </c>
      <c r="J28" s="271">
        <v>2</v>
      </c>
      <c r="K28" s="253"/>
      <c r="L28" s="253"/>
      <c r="M28" s="253"/>
      <c r="N28" s="253"/>
      <c r="O28" s="253"/>
      <c r="P28" s="253"/>
      <c r="Q28" s="253"/>
      <c r="R28" s="253"/>
      <c r="S28" s="253"/>
      <c r="T28" s="307">
        <v>15</v>
      </c>
      <c r="U28" s="440"/>
      <c r="V28" s="441"/>
      <c r="W28" s="277">
        <v>17</v>
      </c>
      <c r="X28" s="256"/>
      <c r="Y28" s="260"/>
      <c r="Z28" s="260"/>
      <c r="AA28" s="258"/>
      <c r="AB28" s="258"/>
      <c r="AC28" s="258"/>
      <c r="AD28" s="258"/>
      <c r="AE28" s="260"/>
      <c r="AF28" s="260"/>
      <c r="AG28" s="260"/>
      <c r="AH28" s="260"/>
      <c r="AI28" s="258"/>
      <c r="AJ28" s="47"/>
      <c r="AK28" s="47"/>
      <c r="AL28" s="47"/>
      <c r="AM28" s="47"/>
      <c r="AN28" s="47"/>
      <c r="AO28" s="47"/>
      <c r="AP28" s="14"/>
      <c r="BD28" s="15"/>
      <c r="BE28" s="15"/>
      <c r="BF28" s="15"/>
      <c r="BG28" s="15"/>
      <c r="BI28" s="13"/>
      <c r="BJ28" s="13"/>
    </row>
    <row r="29" spans="1:42" ht="15.75" customHeight="1" thickBot="1">
      <c r="A29" s="46"/>
      <c r="B29" s="46"/>
      <c r="C29" s="46"/>
      <c r="D29" s="46"/>
      <c r="E29" s="46"/>
      <c r="F29" s="46"/>
      <c r="G29" s="46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431">
        <v>22</v>
      </c>
      <c r="T29" s="308">
        <v>15</v>
      </c>
      <c r="U29" s="440"/>
      <c r="V29" s="441"/>
      <c r="W29" s="278">
        <v>9</v>
      </c>
      <c r="X29" s="433">
        <v>23</v>
      </c>
      <c r="Y29" s="260"/>
      <c r="Z29" s="263"/>
      <c r="AA29" s="260"/>
      <c r="AB29" s="260"/>
      <c r="AC29" s="260"/>
      <c r="AD29" s="260"/>
      <c r="AE29" s="263"/>
      <c r="AF29" s="260"/>
      <c r="AG29" s="260"/>
      <c r="AH29" s="260"/>
      <c r="AI29" s="258"/>
      <c r="AJ29" s="46"/>
      <c r="AK29" s="46"/>
      <c r="AL29" s="46"/>
      <c r="AM29" s="46"/>
      <c r="AN29" s="46"/>
      <c r="AO29" s="46"/>
      <c r="AP29" s="14"/>
    </row>
    <row r="30" spans="1:42" ht="15.75" customHeight="1" thickBot="1" thickTop="1">
      <c r="A30" s="46"/>
      <c r="B30" s="46"/>
      <c r="C30" s="46"/>
      <c r="D30" s="46"/>
      <c r="E30" s="46"/>
      <c r="F30" s="46"/>
      <c r="G30" s="46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430"/>
      <c r="T30" s="254"/>
      <c r="U30" s="440"/>
      <c r="V30" s="441"/>
      <c r="W30" s="317"/>
      <c r="X30" s="423"/>
      <c r="Y30" s="260"/>
      <c r="Z30" s="263"/>
      <c r="AA30" s="258"/>
      <c r="AB30" s="258"/>
      <c r="AC30" s="258"/>
      <c r="AD30" s="258"/>
      <c r="AE30" s="263"/>
      <c r="AF30" s="260"/>
      <c r="AG30" s="260"/>
      <c r="AH30" s="260"/>
      <c r="AI30" s="258"/>
      <c r="AJ30" s="46"/>
      <c r="AK30" s="46"/>
      <c r="AL30" s="46"/>
      <c r="AM30" s="46"/>
      <c r="AN30" s="46"/>
      <c r="AO30" s="46"/>
      <c r="AP30" s="14"/>
    </row>
    <row r="31" spans="1:42" ht="15.75" customHeight="1" thickBot="1">
      <c r="A31" s="427" t="s">
        <v>4</v>
      </c>
      <c r="B31" s="428"/>
      <c r="C31" s="428"/>
      <c r="D31" s="428"/>
      <c r="E31" s="428"/>
      <c r="F31" s="428"/>
      <c r="G31" s="429"/>
      <c r="H31" s="274"/>
      <c r="I31" s="259"/>
      <c r="J31" s="259"/>
      <c r="K31" s="266"/>
      <c r="L31" s="266">
        <v>7</v>
      </c>
      <c r="M31" s="266">
        <v>5</v>
      </c>
      <c r="N31" s="267"/>
      <c r="O31" s="260"/>
      <c r="P31" s="258"/>
      <c r="Q31" s="258"/>
      <c r="R31" s="258"/>
      <c r="S31" s="258"/>
      <c r="T31" s="254"/>
      <c r="U31" s="440"/>
      <c r="V31" s="441"/>
      <c r="W31" s="318"/>
      <c r="X31" s="276"/>
      <c r="Y31" s="276"/>
      <c r="Z31" s="276"/>
      <c r="AA31" s="277"/>
      <c r="AB31" s="277"/>
      <c r="AC31" s="277"/>
      <c r="AD31" s="302">
        <v>11</v>
      </c>
      <c r="AE31" s="302">
        <v>11</v>
      </c>
      <c r="AF31" s="311"/>
      <c r="AG31" s="311"/>
      <c r="AH31" s="311"/>
      <c r="AI31" s="299"/>
      <c r="AJ31" s="427" t="s">
        <v>3</v>
      </c>
      <c r="AK31" s="428"/>
      <c r="AL31" s="428"/>
      <c r="AM31" s="428"/>
      <c r="AN31" s="428"/>
      <c r="AO31" s="428"/>
      <c r="AP31" s="429"/>
    </row>
    <row r="32" spans="1:42" ht="25.5" customHeight="1" thickBot="1" thickTop="1">
      <c r="A32" s="424" t="str">
        <f>VLOOKUP(A31,'部品'!$A:$B,2,FALSE)</f>
        <v>会津大学ＤＵＡＬＢＯＯＴ</v>
      </c>
      <c r="B32" s="425"/>
      <c r="C32" s="425"/>
      <c r="D32" s="425"/>
      <c r="E32" s="425"/>
      <c r="F32" s="425"/>
      <c r="G32" s="426"/>
      <c r="H32" s="260"/>
      <c r="I32" s="260"/>
      <c r="J32" s="258"/>
      <c r="K32" s="258"/>
      <c r="L32" s="258"/>
      <c r="M32" s="275"/>
      <c r="N32" s="296">
        <v>14</v>
      </c>
      <c r="O32" s="296">
        <v>11</v>
      </c>
      <c r="P32" s="296">
        <v>13</v>
      </c>
      <c r="Q32" s="258"/>
      <c r="R32" s="258"/>
      <c r="S32" s="258"/>
      <c r="T32" s="254"/>
      <c r="U32" s="440"/>
      <c r="V32" s="441"/>
      <c r="W32" s="318"/>
      <c r="X32" s="276"/>
      <c r="Y32" s="276"/>
      <c r="Z32" s="276"/>
      <c r="AA32" s="302">
        <v>11</v>
      </c>
      <c r="AB32" s="302">
        <v>8</v>
      </c>
      <c r="AC32" s="316">
        <v>8</v>
      </c>
      <c r="AD32" s="272"/>
      <c r="AE32" s="276"/>
      <c r="AF32" s="276"/>
      <c r="AG32" s="276"/>
      <c r="AH32" s="276"/>
      <c r="AI32" s="258"/>
      <c r="AJ32" s="424" t="str">
        <f>VLOOKUP(AJ31,'部品'!$A:$B,2,FALSE)</f>
        <v>８０’Ｓ</v>
      </c>
      <c r="AK32" s="425"/>
      <c r="AL32" s="425"/>
      <c r="AM32" s="425"/>
      <c r="AN32" s="425"/>
      <c r="AO32" s="425"/>
      <c r="AP32" s="426"/>
    </row>
    <row r="33" spans="1:42" ht="6" customHeight="1">
      <c r="A33" s="46"/>
      <c r="B33" s="46"/>
      <c r="C33" s="46"/>
      <c r="D33" s="46"/>
      <c r="E33" s="46"/>
      <c r="F33" s="46"/>
      <c r="G33" s="46"/>
      <c r="H33" s="258"/>
      <c r="I33" s="258"/>
      <c r="J33" s="258"/>
      <c r="K33" s="258"/>
      <c r="L33" s="258"/>
      <c r="M33" s="260"/>
      <c r="N33" s="310"/>
      <c r="O33" s="260"/>
      <c r="P33" s="260"/>
      <c r="Q33" s="310"/>
      <c r="R33" s="258"/>
      <c r="S33" s="258"/>
      <c r="T33" s="254"/>
      <c r="U33" s="440"/>
      <c r="V33" s="441"/>
      <c r="W33" s="318"/>
      <c r="X33" s="276"/>
      <c r="Y33" s="276"/>
      <c r="Z33" s="314"/>
      <c r="AA33" s="276"/>
      <c r="AB33" s="276"/>
      <c r="AC33" s="281"/>
      <c r="AD33" s="43"/>
      <c r="AE33" s="276"/>
      <c r="AF33" s="276"/>
      <c r="AG33" s="276"/>
      <c r="AH33" s="276"/>
      <c r="AI33" s="258"/>
      <c r="AJ33" s="46"/>
      <c r="AK33" s="46"/>
      <c r="AL33" s="46"/>
      <c r="AM33" s="46"/>
      <c r="AN33" s="46"/>
      <c r="AO33" s="46"/>
      <c r="AP33" s="14"/>
    </row>
    <row r="34" spans="1:42" ht="6" customHeight="1" thickBot="1">
      <c r="A34" s="46"/>
      <c r="B34" s="46"/>
      <c r="C34" s="46"/>
      <c r="D34" s="46"/>
      <c r="E34" s="46"/>
      <c r="F34" s="46"/>
      <c r="G34" s="46"/>
      <c r="H34" s="258"/>
      <c r="I34" s="258"/>
      <c r="J34" s="258"/>
      <c r="K34" s="258"/>
      <c r="L34" s="258"/>
      <c r="M34" s="423">
        <v>13</v>
      </c>
      <c r="N34" s="310"/>
      <c r="O34" s="260"/>
      <c r="P34" s="260"/>
      <c r="Q34" s="310"/>
      <c r="R34" s="260"/>
      <c r="S34" s="258"/>
      <c r="T34" s="254"/>
      <c r="U34" s="440"/>
      <c r="V34" s="441"/>
      <c r="W34" s="318"/>
      <c r="X34" s="276"/>
      <c r="Y34" s="276"/>
      <c r="Z34" s="314"/>
      <c r="AA34" s="276"/>
      <c r="AB34" s="276"/>
      <c r="AC34" s="281"/>
      <c r="AD34" s="415">
        <v>12</v>
      </c>
      <c r="AE34" s="276"/>
      <c r="AF34" s="276"/>
      <c r="AG34" s="282"/>
      <c r="AH34" s="276"/>
      <c r="AI34" s="258"/>
      <c r="AJ34" s="46"/>
      <c r="AK34" s="46"/>
      <c r="AL34" s="46"/>
      <c r="AM34" s="46"/>
      <c r="AN34" s="46"/>
      <c r="AO34" s="46"/>
      <c r="AP34" s="14"/>
    </row>
    <row r="35" spans="1:42" ht="15.75" customHeight="1" thickBot="1">
      <c r="A35" s="427" t="s">
        <v>14</v>
      </c>
      <c r="B35" s="428"/>
      <c r="C35" s="428"/>
      <c r="D35" s="428"/>
      <c r="E35" s="428"/>
      <c r="F35" s="428"/>
      <c r="G35" s="429"/>
      <c r="H35" s="296">
        <v>11</v>
      </c>
      <c r="I35" s="296">
        <v>11</v>
      </c>
      <c r="J35" s="296">
        <v>7</v>
      </c>
      <c r="K35" s="258"/>
      <c r="L35" s="258"/>
      <c r="M35" s="423"/>
      <c r="N35" s="310"/>
      <c r="O35" s="260"/>
      <c r="P35" s="260"/>
      <c r="Q35" s="310"/>
      <c r="R35" s="260"/>
      <c r="S35" s="258"/>
      <c r="T35" s="254"/>
      <c r="U35" s="440"/>
      <c r="V35" s="441"/>
      <c r="W35" s="318"/>
      <c r="X35" s="276"/>
      <c r="Y35" s="276"/>
      <c r="Z35" s="314"/>
      <c r="AA35" s="276"/>
      <c r="AB35" s="276"/>
      <c r="AC35" s="276"/>
      <c r="AD35" s="415"/>
      <c r="AE35" s="276"/>
      <c r="AF35" s="276"/>
      <c r="AG35" s="313">
        <v>11</v>
      </c>
      <c r="AH35" s="302">
        <v>11</v>
      </c>
      <c r="AI35" s="299"/>
      <c r="AJ35" s="427" t="s">
        <v>13</v>
      </c>
      <c r="AK35" s="428"/>
      <c r="AL35" s="428"/>
      <c r="AM35" s="428"/>
      <c r="AN35" s="428"/>
      <c r="AO35" s="428"/>
      <c r="AP35" s="429"/>
    </row>
    <row r="36" spans="1:42" ht="25.5" customHeight="1" thickBot="1" thickTop="1">
      <c r="A36" s="424" t="str">
        <f>VLOOKUP(A35,'部品'!$A:$B,2,FALSE)</f>
        <v>すわーん</v>
      </c>
      <c r="B36" s="425"/>
      <c r="C36" s="425"/>
      <c r="D36" s="425"/>
      <c r="E36" s="425"/>
      <c r="F36" s="425"/>
      <c r="G36" s="426"/>
      <c r="H36" s="260"/>
      <c r="I36" s="260"/>
      <c r="J36" s="260"/>
      <c r="K36" s="310"/>
      <c r="L36" s="260"/>
      <c r="M36" s="260"/>
      <c r="N36" s="310"/>
      <c r="O36" s="260"/>
      <c r="P36" s="260"/>
      <c r="Q36" s="310"/>
      <c r="R36" s="260"/>
      <c r="S36" s="258"/>
      <c r="T36" s="254"/>
      <c r="U36" s="440"/>
      <c r="V36" s="441"/>
      <c r="W36" s="318"/>
      <c r="X36" s="276"/>
      <c r="Y36" s="276"/>
      <c r="Z36" s="314"/>
      <c r="AA36" s="276"/>
      <c r="AB36" s="276"/>
      <c r="AC36" s="276"/>
      <c r="AD36" s="43"/>
      <c r="AE36" s="276"/>
      <c r="AF36" s="314"/>
      <c r="AG36" s="276"/>
      <c r="AH36" s="276"/>
      <c r="AI36" s="260"/>
      <c r="AJ36" s="424" t="str">
        <f>VLOOKUP(AJ35,'部品'!$A:$B,2,FALSE)</f>
        <v>ＹＮＵ　ＣＯＵＧｕｔｓ</v>
      </c>
      <c r="AK36" s="425"/>
      <c r="AL36" s="425"/>
      <c r="AM36" s="425"/>
      <c r="AN36" s="425"/>
      <c r="AO36" s="425"/>
      <c r="AP36" s="426"/>
    </row>
    <row r="37" spans="1:42" ht="6" customHeight="1">
      <c r="A37" s="46"/>
      <c r="B37" s="46"/>
      <c r="C37" s="46"/>
      <c r="D37" s="46"/>
      <c r="E37" s="46"/>
      <c r="F37" s="46"/>
      <c r="G37" s="46"/>
      <c r="H37" s="260"/>
      <c r="I37" s="260"/>
      <c r="J37" s="423">
        <v>7</v>
      </c>
      <c r="K37" s="310"/>
      <c r="L37" s="260"/>
      <c r="M37" s="260"/>
      <c r="N37" s="310"/>
      <c r="O37" s="260"/>
      <c r="P37" s="260"/>
      <c r="Q37" s="310"/>
      <c r="R37" s="260"/>
      <c r="S37" s="258"/>
      <c r="T37" s="254"/>
      <c r="U37" s="440"/>
      <c r="V37" s="441"/>
      <c r="W37" s="318"/>
      <c r="X37" s="276"/>
      <c r="Y37" s="276"/>
      <c r="Z37" s="314"/>
      <c r="AA37" s="276"/>
      <c r="AB37" s="276"/>
      <c r="AC37" s="276"/>
      <c r="AD37" s="43"/>
      <c r="AE37" s="276"/>
      <c r="AF37" s="314"/>
      <c r="AG37" s="416">
        <v>5</v>
      </c>
      <c r="AH37" s="276"/>
      <c r="AI37" s="263"/>
      <c r="AJ37" s="46"/>
      <c r="AK37" s="46"/>
      <c r="AL37" s="46"/>
      <c r="AM37" s="46"/>
      <c r="AN37" s="46"/>
      <c r="AO37" s="46"/>
      <c r="AP37" s="14"/>
    </row>
    <row r="38" spans="1:42" ht="6" customHeight="1" thickBot="1">
      <c r="A38" s="46"/>
      <c r="B38" s="46"/>
      <c r="C38" s="46"/>
      <c r="D38" s="46"/>
      <c r="E38" s="46"/>
      <c r="F38" s="46"/>
      <c r="G38" s="46"/>
      <c r="H38" s="260"/>
      <c r="I38" s="260"/>
      <c r="J38" s="423"/>
      <c r="K38" s="309"/>
      <c r="L38" s="299"/>
      <c r="M38" s="299"/>
      <c r="N38" s="310"/>
      <c r="O38" s="258"/>
      <c r="P38" s="260"/>
      <c r="Q38" s="310"/>
      <c r="R38" s="260"/>
      <c r="S38" s="258"/>
      <c r="T38" s="254"/>
      <c r="U38" s="440"/>
      <c r="V38" s="441"/>
      <c r="W38" s="318"/>
      <c r="X38" s="276"/>
      <c r="Y38" s="276"/>
      <c r="Z38" s="314"/>
      <c r="AA38" s="276"/>
      <c r="AB38" s="276"/>
      <c r="AC38" s="276"/>
      <c r="AD38" s="312"/>
      <c r="AE38" s="311"/>
      <c r="AF38" s="315"/>
      <c r="AG38" s="416"/>
      <c r="AH38" s="276"/>
      <c r="AI38" s="263"/>
      <c r="AJ38" s="46"/>
      <c r="AK38" s="46"/>
      <c r="AL38" s="46"/>
      <c r="AM38" s="46"/>
      <c r="AN38" s="46"/>
      <c r="AO38" s="46"/>
      <c r="AP38" s="14"/>
    </row>
    <row r="39" spans="1:42" ht="15.75" customHeight="1" thickTop="1">
      <c r="A39" s="427" t="s">
        <v>10</v>
      </c>
      <c r="B39" s="428"/>
      <c r="C39" s="428"/>
      <c r="D39" s="428"/>
      <c r="E39" s="428"/>
      <c r="F39" s="428"/>
      <c r="G39" s="429"/>
      <c r="H39" s="259"/>
      <c r="I39" s="259"/>
      <c r="J39" s="265"/>
      <c r="K39" s="285"/>
      <c r="L39" s="285">
        <v>11</v>
      </c>
      <c r="M39" s="286">
        <v>11</v>
      </c>
      <c r="N39" s="258"/>
      <c r="O39" s="258"/>
      <c r="P39" s="260"/>
      <c r="Q39" s="310"/>
      <c r="R39" s="260"/>
      <c r="S39" s="258"/>
      <c r="T39" s="254"/>
      <c r="U39" s="440"/>
      <c r="V39" s="441"/>
      <c r="W39" s="318"/>
      <c r="X39" s="276"/>
      <c r="Y39" s="276"/>
      <c r="Z39" s="314"/>
      <c r="AA39" s="276"/>
      <c r="AB39" s="276"/>
      <c r="AC39" s="276"/>
      <c r="AD39" s="288">
        <v>4</v>
      </c>
      <c r="AE39" s="287">
        <v>7</v>
      </c>
      <c r="AF39" s="276"/>
      <c r="AG39" s="283"/>
      <c r="AH39" s="278"/>
      <c r="AI39" s="259"/>
      <c r="AJ39" s="427" t="s">
        <v>9</v>
      </c>
      <c r="AK39" s="428"/>
      <c r="AL39" s="428"/>
      <c r="AM39" s="428"/>
      <c r="AN39" s="428"/>
      <c r="AO39" s="428"/>
      <c r="AP39" s="429"/>
    </row>
    <row r="40" spans="1:42" ht="25.5" customHeight="1" thickBot="1">
      <c r="A40" s="424" t="str">
        <f>VLOOKUP(A39,'部品'!$A:$B,2,FALSE)</f>
        <v>茶番’Ｓ</v>
      </c>
      <c r="B40" s="425"/>
      <c r="C40" s="425"/>
      <c r="D40" s="425"/>
      <c r="E40" s="425"/>
      <c r="F40" s="425"/>
      <c r="G40" s="426"/>
      <c r="H40" s="285">
        <v>9</v>
      </c>
      <c r="I40" s="285">
        <v>1</v>
      </c>
      <c r="J40" s="286">
        <v>11</v>
      </c>
      <c r="K40" s="258"/>
      <c r="L40" s="258"/>
      <c r="M40" s="258"/>
      <c r="N40" s="258"/>
      <c r="O40" s="258"/>
      <c r="P40" s="260"/>
      <c r="Q40" s="310"/>
      <c r="R40" s="260"/>
      <c r="S40" s="258"/>
      <c r="T40" s="254"/>
      <c r="U40" s="440"/>
      <c r="V40" s="441"/>
      <c r="W40" s="318"/>
      <c r="X40" s="276"/>
      <c r="Y40" s="276"/>
      <c r="Z40" s="314"/>
      <c r="AA40" s="276"/>
      <c r="AB40" s="276"/>
      <c r="AC40" s="276"/>
      <c r="AD40" s="277"/>
      <c r="AE40" s="276"/>
      <c r="AF40" s="276"/>
      <c r="AG40" s="287">
        <v>1</v>
      </c>
      <c r="AH40" s="287">
        <v>7</v>
      </c>
      <c r="AI40" s="258"/>
      <c r="AJ40" s="424" t="str">
        <f>VLOOKUP(AJ39,'部品'!$A:$B,2,FALSE)</f>
        <v>モネラネモラ♂</v>
      </c>
      <c r="AK40" s="425"/>
      <c r="AL40" s="425"/>
      <c r="AM40" s="425"/>
      <c r="AN40" s="425"/>
      <c r="AO40" s="425"/>
      <c r="AP40" s="426"/>
    </row>
    <row r="41" spans="1:42" ht="6" customHeight="1" thickBot="1">
      <c r="A41" s="46"/>
      <c r="B41" s="46"/>
      <c r="C41" s="46"/>
      <c r="D41" s="46"/>
      <c r="E41" s="46"/>
      <c r="F41" s="46"/>
      <c r="G41" s="46"/>
      <c r="H41" s="258"/>
      <c r="I41" s="258"/>
      <c r="J41" s="258"/>
      <c r="K41" s="258"/>
      <c r="L41" s="258"/>
      <c r="M41" s="258"/>
      <c r="N41" s="258"/>
      <c r="O41" s="258"/>
      <c r="P41" s="423">
        <v>21</v>
      </c>
      <c r="Q41" s="310"/>
      <c r="R41" s="260"/>
      <c r="S41" s="262"/>
      <c r="T41" s="254"/>
      <c r="U41" s="442"/>
      <c r="V41" s="443"/>
      <c r="W41" s="318"/>
      <c r="X41" s="276"/>
      <c r="Y41" s="276"/>
      <c r="Z41" s="314"/>
      <c r="AA41" s="416">
        <v>20</v>
      </c>
      <c r="AB41" s="276"/>
      <c r="AC41" s="276"/>
      <c r="AD41" s="277"/>
      <c r="AE41" s="276"/>
      <c r="AF41" s="284"/>
      <c r="AG41" s="276"/>
      <c r="AH41" s="276"/>
      <c r="AI41" s="258"/>
      <c r="AJ41" s="46"/>
      <c r="AK41" s="46"/>
      <c r="AL41" s="46"/>
      <c r="AM41" s="46"/>
      <c r="AN41" s="46"/>
      <c r="AO41" s="46"/>
      <c r="AP41" s="14"/>
    </row>
    <row r="42" spans="1:42" ht="6" customHeight="1" thickBot="1">
      <c r="A42" s="46"/>
      <c r="B42" s="46"/>
      <c r="C42" s="46"/>
      <c r="D42" s="46"/>
      <c r="E42" s="46"/>
      <c r="F42" s="46"/>
      <c r="G42" s="46"/>
      <c r="H42" s="258"/>
      <c r="I42" s="258"/>
      <c r="J42" s="258"/>
      <c r="K42" s="258"/>
      <c r="L42" s="258"/>
      <c r="M42" s="258"/>
      <c r="N42" s="258"/>
      <c r="O42" s="258"/>
      <c r="P42" s="432"/>
      <c r="Q42" s="300"/>
      <c r="R42" s="299"/>
      <c r="S42" s="301"/>
      <c r="T42" s="252"/>
      <c r="U42" s="446">
        <v>24</v>
      </c>
      <c r="V42" s="446"/>
      <c r="W42" s="318"/>
      <c r="X42" s="311"/>
      <c r="Y42" s="311"/>
      <c r="Z42" s="315"/>
      <c r="AA42" s="416"/>
      <c r="AB42" s="276"/>
      <c r="AC42" s="276"/>
      <c r="AD42" s="276"/>
      <c r="AE42" s="276"/>
      <c r="AF42" s="284"/>
      <c r="AG42" s="276"/>
      <c r="AH42" s="276"/>
      <c r="AI42" s="258"/>
      <c r="AJ42" s="46"/>
      <c r="AK42" s="46"/>
      <c r="AL42" s="46"/>
      <c r="AM42" s="46"/>
      <c r="AN42" s="46"/>
      <c r="AO42" s="46"/>
      <c r="AP42" s="14"/>
    </row>
    <row r="43" spans="1:42" ht="15.75" customHeight="1" thickBot="1" thickTop="1">
      <c r="A43" s="427" t="s">
        <v>15</v>
      </c>
      <c r="B43" s="428"/>
      <c r="C43" s="428"/>
      <c r="D43" s="428"/>
      <c r="E43" s="428"/>
      <c r="F43" s="428"/>
      <c r="G43" s="429"/>
      <c r="H43" s="296">
        <v>11</v>
      </c>
      <c r="I43" s="296">
        <v>8</v>
      </c>
      <c r="J43" s="296">
        <v>11</v>
      </c>
      <c r="K43" s="258"/>
      <c r="L43" s="258"/>
      <c r="M43" s="258"/>
      <c r="N43" s="258"/>
      <c r="O43" s="258"/>
      <c r="P43" s="262"/>
      <c r="Q43" s="260">
        <v>7</v>
      </c>
      <c r="R43" s="260">
        <v>12</v>
      </c>
      <c r="S43" s="258">
        <v>11</v>
      </c>
      <c r="T43" s="252"/>
      <c r="U43" s="447"/>
      <c r="V43" s="447"/>
      <c r="W43" s="17"/>
      <c r="X43" s="276">
        <v>10</v>
      </c>
      <c r="Y43" s="276">
        <v>15</v>
      </c>
      <c r="Z43" s="276">
        <v>11</v>
      </c>
      <c r="AA43" s="43"/>
      <c r="AB43" s="276"/>
      <c r="AC43" s="276"/>
      <c r="AD43" s="276"/>
      <c r="AE43" s="276"/>
      <c r="AF43" s="276"/>
      <c r="AG43" s="272">
        <v>7</v>
      </c>
      <c r="AH43" s="272">
        <v>4</v>
      </c>
      <c r="AI43" s="258"/>
      <c r="AJ43" s="427" t="s">
        <v>12</v>
      </c>
      <c r="AK43" s="428"/>
      <c r="AL43" s="428"/>
      <c r="AM43" s="428"/>
      <c r="AN43" s="428"/>
      <c r="AO43" s="428"/>
      <c r="AP43" s="429"/>
    </row>
    <row r="44" spans="1:42" ht="25.5" customHeight="1" thickBot="1" thickTop="1">
      <c r="A44" s="424" t="str">
        <f>VLOOKUP(A43,'部品'!$A:$B,2,FALSE)</f>
        <v>空牙</v>
      </c>
      <c r="B44" s="425"/>
      <c r="C44" s="425"/>
      <c r="D44" s="425"/>
      <c r="E44" s="425"/>
      <c r="F44" s="425"/>
      <c r="G44" s="426"/>
      <c r="H44" s="260"/>
      <c r="I44" s="260"/>
      <c r="J44" s="260"/>
      <c r="K44" s="309"/>
      <c r="L44" s="296">
        <v>11</v>
      </c>
      <c r="M44" s="296">
        <v>11</v>
      </c>
      <c r="N44" s="258"/>
      <c r="O44" s="258"/>
      <c r="P44" s="262"/>
      <c r="Q44" s="260"/>
      <c r="R44" s="260"/>
      <c r="S44" s="258"/>
      <c r="T44" s="252"/>
      <c r="U44" s="17"/>
      <c r="V44" s="17"/>
      <c r="W44" s="17"/>
      <c r="X44" s="276"/>
      <c r="Y44" s="276"/>
      <c r="Z44" s="276"/>
      <c r="AA44" s="43"/>
      <c r="AB44" s="276"/>
      <c r="AC44" s="276"/>
      <c r="AD44" s="302">
        <v>11</v>
      </c>
      <c r="AE44" s="302">
        <v>11</v>
      </c>
      <c r="AF44" s="311"/>
      <c r="AG44" s="279"/>
      <c r="AH44" s="280"/>
      <c r="AI44" s="261"/>
      <c r="AJ44" s="424" t="str">
        <f>VLOOKUP(AJ43,'部品'!$A:$B,2,FALSE)</f>
        <v>めたぼーず</v>
      </c>
      <c r="AK44" s="425"/>
      <c r="AL44" s="425"/>
      <c r="AM44" s="425"/>
      <c r="AN44" s="425"/>
      <c r="AO44" s="425"/>
      <c r="AP44" s="426"/>
    </row>
    <row r="45" spans="1:42" ht="6" customHeight="1">
      <c r="A45" s="46"/>
      <c r="B45" s="46"/>
      <c r="C45" s="46"/>
      <c r="D45" s="46"/>
      <c r="E45" s="46"/>
      <c r="F45" s="46"/>
      <c r="G45" s="46"/>
      <c r="H45" s="260"/>
      <c r="I45" s="260"/>
      <c r="J45" s="432">
        <v>8</v>
      </c>
      <c r="K45" s="256"/>
      <c r="L45" s="260"/>
      <c r="M45" s="260"/>
      <c r="N45" s="310"/>
      <c r="O45" s="258"/>
      <c r="P45" s="262"/>
      <c r="Q45" s="260"/>
      <c r="R45" s="260"/>
      <c r="S45" s="258"/>
      <c r="T45" s="252"/>
      <c r="U45" s="17"/>
      <c r="V45" s="17"/>
      <c r="W45" s="17"/>
      <c r="X45" s="276"/>
      <c r="Y45" s="276"/>
      <c r="Z45" s="276"/>
      <c r="AA45" s="43"/>
      <c r="AB45" s="276"/>
      <c r="AC45" s="314"/>
      <c r="AD45" s="276"/>
      <c r="AE45" s="276"/>
      <c r="AF45" s="314"/>
      <c r="AG45" s="416">
        <v>6</v>
      </c>
      <c r="AH45" s="276"/>
      <c r="AI45" s="263"/>
      <c r="AJ45" s="46"/>
      <c r="AK45" s="46"/>
      <c r="AL45" s="46"/>
      <c r="AM45" s="46"/>
      <c r="AN45" s="46"/>
      <c r="AO45" s="46"/>
      <c r="AP45" s="14"/>
    </row>
    <row r="46" spans="1:42" ht="6" customHeight="1" thickBot="1">
      <c r="A46" s="46"/>
      <c r="B46" s="46"/>
      <c r="C46" s="46"/>
      <c r="D46" s="46"/>
      <c r="E46" s="46"/>
      <c r="F46" s="46"/>
      <c r="G46" s="46"/>
      <c r="H46" s="260"/>
      <c r="I46" s="260"/>
      <c r="J46" s="432"/>
      <c r="K46" s="260"/>
      <c r="L46" s="260"/>
      <c r="M46" s="260"/>
      <c r="N46" s="310"/>
      <c r="O46" s="260"/>
      <c r="P46" s="262"/>
      <c r="Q46" s="260"/>
      <c r="R46" s="260"/>
      <c r="S46" s="258"/>
      <c r="T46" s="252"/>
      <c r="U46" s="17"/>
      <c r="V46" s="17"/>
      <c r="W46" s="17"/>
      <c r="X46" s="276"/>
      <c r="Y46" s="276"/>
      <c r="Z46" s="276"/>
      <c r="AA46" s="43"/>
      <c r="AB46" s="276"/>
      <c r="AC46" s="314"/>
      <c r="AD46" s="276"/>
      <c r="AE46" s="276"/>
      <c r="AF46" s="314"/>
      <c r="AG46" s="416"/>
      <c r="AH46" s="276"/>
      <c r="AI46" s="263"/>
      <c r="AJ46" s="46"/>
      <c r="AK46" s="46"/>
      <c r="AL46" s="46"/>
      <c r="AM46" s="46"/>
      <c r="AN46" s="46"/>
      <c r="AO46" s="46"/>
      <c r="AP46" s="14"/>
    </row>
    <row r="47" spans="1:42" ht="15.75" customHeight="1" thickBot="1">
      <c r="A47" s="427" t="s">
        <v>11</v>
      </c>
      <c r="B47" s="428"/>
      <c r="C47" s="428"/>
      <c r="D47" s="428"/>
      <c r="E47" s="428"/>
      <c r="F47" s="428"/>
      <c r="G47" s="429"/>
      <c r="H47" s="259"/>
      <c r="I47" s="259"/>
      <c r="J47" s="265"/>
      <c r="K47" s="260"/>
      <c r="L47" s="260"/>
      <c r="M47" s="260"/>
      <c r="N47" s="310"/>
      <c r="O47" s="260"/>
      <c r="P47" s="262"/>
      <c r="Q47" s="260"/>
      <c r="R47" s="260"/>
      <c r="S47" s="258"/>
      <c r="T47" s="252"/>
      <c r="U47" s="17"/>
      <c r="V47" s="17"/>
      <c r="W47" s="17"/>
      <c r="X47" s="276"/>
      <c r="Y47" s="276"/>
      <c r="Z47" s="276"/>
      <c r="AA47" s="43"/>
      <c r="AB47" s="276"/>
      <c r="AC47" s="314"/>
      <c r="AD47" s="276"/>
      <c r="AE47" s="276"/>
      <c r="AF47" s="314"/>
      <c r="AG47" s="311"/>
      <c r="AH47" s="311"/>
      <c r="AI47" s="299"/>
      <c r="AJ47" s="427" t="s">
        <v>16</v>
      </c>
      <c r="AK47" s="428"/>
      <c r="AL47" s="428"/>
      <c r="AM47" s="428"/>
      <c r="AN47" s="428"/>
      <c r="AO47" s="428"/>
      <c r="AP47" s="429"/>
    </row>
    <row r="48" spans="1:42" ht="25.5" customHeight="1" thickBot="1" thickTop="1">
      <c r="A48" s="424" t="str">
        <f>VLOOKUP(A47,'部品'!$A:$B,2,FALSE)</f>
        <v>ＴＥＡ　ＮＵＭＢＥＲ’Ｓ</v>
      </c>
      <c r="B48" s="425"/>
      <c r="C48" s="425"/>
      <c r="D48" s="425"/>
      <c r="E48" s="425"/>
      <c r="F48" s="425"/>
      <c r="G48" s="426"/>
      <c r="H48" s="285">
        <v>4</v>
      </c>
      <c r="I48" s="285">
        <v>11</v>
      </c>
      <c r="J48" s="286">
        <v>5</v>
      </c>
      <c r="K48" s="258"/>
      <c r="L48" s="258"/>
      <c r="M48" s="423">
        <v>14</v>
      </c>
      <c r="N48" s="310"/>
      <c r="O48" s="260"/>
      <c r="P48" s="262"/>
      <c r="Q48" s="260"/>
      <c r="R48" s="260"/>
      <c r="S48" s="258"/>
      <c r="T48" s="252"/>
      <c r="U48" s="17"/>
      <c r="V48" s="17"/>
      <c r="W48" s="17"/>
      <c r="X48" s="276"/>
      <c r="Y48" s="276"/>
      <c r="Z48" s="276"/>
      <c r="AA48" s="43"/>
      <c r="AB48" s="276"/>
      <c r="AC48" s="314"/>
      <c r="AD48" s="416">
        <v>15</v>
      </c>
      <c r="AE48" s="276"/>
      <c r="AF48" s="276"/>
      <c r="AG48" s="289">
        <v>11</v>
      </c>
      <c r="AH48" s="287">
        <v>11</v>
      </c>
      <c r="AI48" s="258"/>
      <c r="AJ48" s="424" t="str">
        <f>VLOOKUP(AJ47,'部品'!$A:$B,2,FALSE)</f>
        <v>ニコち～ん</v>
      </c>
      <c r="AK48" s="425"/>
      <c r="AL48" s="425"/>
      <c r="AM48" s="425"/>
      <c r="AN48" s="425"/>
      <c r="AO48" s="425"/>
      <c r="AP48" s="426"/>
    </row>
    <row r="49" spans="1:42" ht="6" customHeight="1">
      <c r="A49" s="46"/>
      <c r="B49" s="46"/>
      <c r="C49" s="46"/>
      <c r="D49" s="46"/>
      <c r="E49" s="46"/>
      <c r="F49" s="46"/>
      <c r="G49" s="46"/>
      <c r="H49" s="258"/>
      <c r="I49" s="258"/>
      <c r="J49" s="258"/>
      <c r="K49" s="258"/>
      <c r="L49" s="258"/>
      <c r="M49" s="423"/>
      <c r="N49" s="310"/>
      <c r="O49" s="260"/>
      <c r="P49" s="262"/>
      <c r="Q49" s="260"/>
      <c r="R49" s="260"/>
      <c r="S49" s="260"/>
      <c r="T49" s="252"/>
      <c r="U49" s="17"/>
      <c r="V49" s="17"/>
      <c r="W49" s="17"/>
      <c r="X49" s="276"/>
      <c r="Y49" s="276"/>
      <c r="Z49" s="276"/>
      <c r="AA49" s="43"/>
      <c r="AB49" s="276"/>
      <c r="AC49" s="314"/>
      <c r="AD49" s="416"/>
      <c r="AE49" s="276"/>
      <c r="AF49" s="276"/>
      <c r="AG49" s="282"/>
      <c r="AH49" s="276"/>
      <c r="AI49" s="258"/>
      <c r="AJ49" s="46"/>
      <c r="AK49" s="46"/>
      <c r="AL49" s="46"/>
      <c r="AM49" s="46"/>
      <c r="AN49" s="46"/>
      <c r="AO49" s="46"/>
      <c r="AP49" s="14"/>
    </row>
    <row r="50" spans="1:42" ht="6" customHeight="1" thickBot="1">
      <c r="A50" s="46"/>
      <c r="B50" s="46"/>
      <c r="C50" s="46"/>
      <c r="D50" s="46"/>
      <c r="E50" s="46"/>
      <c r="F50" s="46"/>
      <c r="G50" s="46"/>
      <c r="H50" s="258"/>
      <c r="I50" s="258"/>
      <c r="J50" s="258"/>
      <c r="K50" s="258"/>
      <c r="L50" s="258"/>
      <c r="M50" s="262"/>
      <c r="N50" s="300"/>
      <c r="O50" s="299"/>
      <c r="P50" s="301"/>
      <c r="Q50" s="260"/>
      <c r="R50" s="260"/>
      <c r="S50" s="258"/>
      <c r="T50" s="252"/>
      <c r="U50" s="17"/>
      <c r="V50" s="17"/>
      <c r="W50" s="17"/>
      <c r="X50" s="276"/>
      <c r="Y50" s="276"/>
      <c r="Z50" s="276"/>
      <c r="AA50" s="312"/>
      <c r="AB50" s="311"/>
      <c r="AC50" s="315"/>
      <c r="AD50" s="276"/>
      <c r="AE50" s="276"/>
      <c r="AF50" s="276"/>
      <c r="AG50" s="276"/>
      <c r="AH50" s="276"/>
      <c r="AI50" s="258"/>
      <c r="AJ50" s="46"/>
      <c r="AK50" s="46"/>
      <c r="AL50" s="46"/>
      <c r="AM50" s="46"/>
      <c r="AN50" s="46"/>
      <c r="AO50" s="46"/>
      <c r="AP50" s="14"/>
    </row>
    <row r="51" spans="1:42" ht="15.75" customHeight="1" thickTop="1">
      <c r="A51" s="427" t="s">
        <v>5</v>
      </c>
      <c r="B51" s="428"/>
      <c r="C51" s="428"/>
      <c r="D51" s="428"/>
      <c r="E51" s="428"/>
      <c r="F51" s="428"/>
      <c r="G51" s="429"/>
      <c r="H51" s="274"/>
      <c r="I51" s="259"/>
      <c r="J51" s="259"/>
      <c r="K51" s="259"/>
      <c r="L51" s="259"/>
      <c r="M51" s="265"/>
      <c r="N51" s="285">
        <v>12</v>
      </c>
      <c r="O51" s="285">
        <v>9</v>
      </c>
      <c r="P51" s="286">
        <v>15</v>
      </c>
      <c r="Q51" s="286"/>
      <c r="R51" s="258"/>
      <c r="S51" s="258"/>
      <c r="T51" s="252"/>
      <c r="U51" s="17"/>
      <c r="V51" s="17"/>
      <c r="W51" s="17"/>
      <c r="X51" s="276"/>
      <c r="Y51" s="276"/>
      <c r="Z51" s="276"/>
      <c r="AA51" s="287">
        <v>9</v>
      </c>
      <c r="AB51" s="287">
        <v>11</v>
      </c>
      <c r="AC51" s="287">
        <v>11</v>
      </c>
      <c r="AD51" s="283"/>
      <c r="AE51" s="278"/>
      <c r="AF51" s="278"/>
      <c r="AG51" s="278"/>
      <c r="AH51" s="278"/>
      <c r="AI51" s="259"/>
      <c r="AJ51" s="427" t="s">
        <v>6</v>
      </c>
      <c r="AK51" s="428"/>
      <c r="AL51" s="428"/>
      <c r="AM51" s="428"/>
      <c r="AN51" s="428"/>
      <c r="AO51" s="428"/>
      <c r="AP51" s="429"/>
    </row>
    <row r="52" spans="1:42" ht="25.5" customHeight="1" thickBot="1">
      <c r="A52" s="424" t="str">
        <f>VLOOKUP(A51,'部品'!$A:$B,2,FALSE)</f>
        <v>ＨＨＨ</v>
      </c>
      <c r="B52" s="425"/>
      <c r="C52" s="425"/>
      <c r="D52" s="425"/>
      <c r="E52" s="425"/>
      <c r="F52" s="425"/>
      <c r="G52" s="426"/>
      <c r="H52" s="260"/>
      <c r="I52" s="260"/>
      <c r="J52" s="260"/>
      <c r="K52" s="260"/>
      <c r="L52" s="285">
        <v>6</v>
      </c>
      <c r="M52" s="285">
        <v>4</v>
      </c>
      <c r="N52" s="260"/>
      <c r="O52" s="260"/>
      <c r="P52" s="260"/>
      <c r="Q52" s="260"/>
      <c r="R52" s="260"/>
      <c r="S52" s="258"/>
      <c r="T52" s="252"/>
      <c r="U52" s="17"/>
      <c r="V52" s="17"/>
      <c r="W52" s="17"/>
      <c r="X52" s="276"/>
      <c r="Y52" s="276"/>
      <c r="Z52" s="276"/>
      <c r="AA52" s="276"/>
      <c r="AB52" s="276"/>
      <c r="AC52" s="287"/>
      <c r="AD52" s="288">
        <v>5</v>
      </c>
      <c r="AE52" s="287">
        <v>3</v>
      </c>
      <c r="AF52" s="287"/>
      <c r="AG52" s="276"/>
      <c r="AH52" s="276"/>
      <c r="AI52" s="258"/>
      <c r="AJ52" s="424" t="str">
        <f>VLOOKUP(AJ51,'部品'!$A:$B,2,FALSE)</f>
        <v>噛ませ犬</v>
      </c>
      <c r="AK52" s="425"/>
      <c r="AL52" s="425"/>
      <c r="AM52" s="425"/>
      <c r="AN52" s="425"/>
      <c r="AO52" s="425"/>
      <c r="AP52" s="426"/>
    </row>
    <row r="53" spans="8:35" ht="18.75" customHeight="1" thickBot="1">
      <c r="H53" s="19"/>
      <c r="I53" s="19"/>
      <c r="J53" s="20"/>
      <c r="K53" s="20"/>
      <c r="L53" s="20"/>
      <c r="M53" s="21"/>
      <c r="N53" s="24" t="s">
        <v>152</v>
      </c>
      <c r="O53" s="21"/>
      <c r="P53" s="21"/>
      <c r="Q53" s="21"/>
      <c r="R53" s="21"/>
      <c r="S53" s="19"/>
      <c r="T53" s="19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</row>
    <row r="54" spans="1:14" ht="15.75" customHeight="1">
      <c r="A54" s="389" t="s">
        <v>91</v>
      </c>
      <c r="B54" s="390"/>
      <c r="C54" s="390"/>
      <c r="D54" s="390"/>
      <c r="E54" s="390"/>
      <c r="F54" s="390"/>
      <c r="G54" s="391"/>
      <c r="H54" s="321">
        <v>9</v>
      </c>
      <c r="I54" s="321">
        <v>16</v>
      </c>
      <c r="J54" s="321">
        <v>6</v>
      </c>
      <c r="K54" s="19"/>
      <c r="L54" s="417" t="s">
        <v>295</v>
      </c>
      <c r="M54" s="418"/>
      <c r="N54" s="405" t="s">
        <v>23</v>
      </c>
    </row>
    <row r="55" spans="1:14" ht="25.5" customHeight="1" thickBot="1">
      <c r="A55" s="396" t="str">
        <f>A36</f>
        <v>すわーん</v>
      </c>
      <c r="B55" s="397"/>
      <c r="C55" s="397"/>
      <c r="D55" s="397"/>
      <c r="E55" s="397"/>
      <c r="F55" s="397"/>
      <c r="G55" s="398"/>
      <c r="H55" s="25"/>
      <c r="I55" s="25"/>
      <c r="J55" s="26"/>
      <c r="K55" s="19"/>
      <c r="L55" s="419"/>
      <c r="M55" s="420"/>
      <c r="N55" s="405"/>
    </row>
    <row r="56" spans="8:14" ht="6" customHeight="1" thickBot="1">
      <c r="H56" s="19"/>
      <c r="I56" s="21"/>
      <c r="J56" s="392">
        <v>25</v>
      </c>
      <c r="K56" s="27"/>
      <c r="L56" s="419"/>
      <c r="M56" s="420"/>
      <c r="N56" s="405"/>
    </row>
    <row r="57" spans="8:14" ht="6" customHeight="1" thickBot="1" thickTop="1">
      <c r="H57" s="19"/>
      <c r="I57" s="21"/>
      <c r="J57" s="393"/>
      <c r="K57" s="323"/>
      <c r="L57" s="419"/>
      <c r="M57" s="420"/>
      <c r="N57" s="405"/>
    </row>
    <row r="58" spans="1:14" ht="15.75" customHeight="1" thickBot="1">
      <c r="A58" s="389" t="s">
        <v>92</v>
      </c>
      <c r="B58" s="390"/>
      <c r="C58" s="390"/>
      <c r="D58" s="390"/>
      <c r="E58" s="390"/>
      <c r="F58" s="390"/>
      <c r="G58" s="391"/>
      <c r="H58" s="325"/>
      <c r="I58" s="326"/>
      <c r="J58" s="327"/>
      <c r="K58" s="324"/>
      <c r="L58" s="419"/>
      <c r="M58" s="420"/>
      <c r="N58" s="405"/>
    </row>
    <row r="59" spans="1:14" ht="25.5" customHeight="1" thickBot="1" thickTop="1">
      <c r="A59" s="378" t="str">
        <f>AJ4</f>
        <v>ＧＲＢＢＥＲＳ１</v>
      </c>
      <c r="B59" s="379"/>
      <c r="C59" s="379"/>
      <c r="D59" s="379"/>
      <c r="E59" s="379"/>
      <c r="F59" s="379"/>
      <c r="G59" s="380"/>
      <c r="H59" s="319">
        <v>11</v>
      </c>
      <c r="I59" s="320">
        <v>15</v>
      </c>
      <c r="J59" s="319">
        <v>11</v>
      </c>
      <c r="K59" s="19"/>
      <c r="L59" s="421"/>
      <c r="M59" s="422"/>
      <c r="N59" s="405"/>
    </row>
    <row r="60" ht="14.25" thickBot="1"/>
    <row r="61" spans="1:13" ht="13.5">
      <c r="A61" s="389" t="s">
        <v>85</v>
      </c>
      <c r="B61" s="390"/>
      <c r="C61" s="390"/>
      <c r="D61" s="390"/>
      <c r="E61" s="390"/>
      <c r="F61" s="390"/>
      <c r="G61" s="391"/>
      <c r="H61" s="332">
        <v>6</v>
      </c>
      <c r="I61" s="332">
        <v>4</v>
      </c>
      <c r="J61" s="321">
        <v>11</v>
      </c>
      <c r="K61" s="329"/>
      <c r="L61" s="329"/>
      <c r="M61" s="329"/>
    </row>
    <row r="62" spans="1:13" ht="25.5" customHeight="1" thickBot="1">
      <c r="A62" s="378" t="str">
        <f>A24</f>
        <v>ＯＲＢＩＴ</v>
      </c>
      <c r="B62" s="379"/>
      <c r="C62" s="379"/>
      <c r="D62" s="379"/>
      <c r="E62" s="379"/>
      <c r="F62" s="379"/>
      <c r="G62" s="380"/>
      <c r="H62" s="329"/>
      <c r="I62" s="329"/>
      <c r="J62" s="330"/>
      <c r="K62" s="335">
        <v>12</v>
      </c>
      <c r="L62" s="335">
        <v>11</v>
      </c>
      <c r="M62" s="335">
        <v>5</v>
      </c>
    </row>
    <row r="63" spans="8:17" ht="6" customHeight="1" thickBot="1">
      <c r="H63" s="329"/>
      <c r="I63" s="329"/>
      <c r="J63" s="393">
        <v>26</v>
      </c>
      <c r="K63" s="339"/>
      <c r="L63" s="322"/>
      <c r="M63" s="322"/>
      <c r="N63" s="341"/>
      <c r="O63" s="406" t="s">
        <v>262</v>
      </c>
      <c r="P63" s="408"/>
      <c r="Q63" s="13"/>
    </row>
    <row r="64" spans="8:26" ht="6" customHeight="1" thickBot="1">
      <c r="H64" s="329"/>
      <c r="I64" s="329"/>
      <c r="J64" s="393"/>
      <c r="K64" s="339"/>
      <c r="L64" s="322"/>
      <c r="M64" s="322"/>
      <c r="N64" s="341"/>
      <c r="O64" s="444"/>
      <c r="P64" s="445"/>
      <c r="Q64" s="381" t="s">
        <v>69</v>
      </c>
      <c r="X64" s="382" t="s">
        <v>70</v>
      </c>
      <c r="Y64" s="409" t="s">
        <v>120</v>
      </c>
      <c r="Z64" s="410"/>
    </row>
    <row r="65" spans="1:37" ht="13.5" customHeight="1" thickBot="1">
      <c r="A65" s="389" t="s">
        <v>77</v>
      </c>
      <c r="B65" s="390"/>
      <c r="C65" s="390"/>
      <c r="D65" s="390"/>
      <c r="E65" s="390"/>
      <c r="F65" s="390"/>
      <c r="G65" s="391"/>
      <c r="H65" s="333"/>
      <c r="I65" s="333"/>
      <c r="J65" s="333"/>
      <c r="K65" s="339"/>
      <c r="L65" s="322"/>
      <c r="M65" s="322"/>
      <c r="N65" s="341"/>
      <c r="O65" s="444"/>
      <c r="P65" s="445"/>
      <c r="Q65" s="381"/>
      <c r="S65" s="13"/>
      <c r="T65" s="13"/>
      <c r="U65" s="13"/>
      <c r="V65" s="13"/>
      <c r="W65" s="13"/>
      <c r="X65" s="382"/>
      <c r="Y65" s="411"/>
      <c r="Z65" s="412"/>
      <c r="AA65" s="23"/>
      <c r="AB65" s="313">
        <v>11</v>
      </c>
      <c r="AC65" s="313">
        <v>11</v>
      </c>
      <c r="AD65" s="338"/>
      <c r="AE65" s="389" t="s">
        <v>97</v>
      </c>
      <c r="AF65" s="390"/>
      <c r="AG65" s="390"/>
      <c r="AH65" s="390"/>
      <c r="AI65" s="390"/>
      <c r="AJ65" s="390"/>
      <c r="AK65" s="391"/>
    </row>
    <row r="66" spans="1:37" ht="25.5" customHeight="1" thickBot="1" thickTop="1">
      <c r="A66" s="378" t="str">
        <f>AJ32</f>
        <v>８０’Ｓ</v>
      </c>
      <c r="B66" s="379"/>
      <c r="C66" s="379"/>
      <c r="D66" s="379"/>
      <c r="E66" s="379"/>
      <c r="F66" s="379"/>
      <c r="G66" s="380"/>
      <c r="H66" s="319">
        <v>11</v>
      </c>
      <c r="I66" s="319">
        <v>11</v>
      </c>
      <c r="J66" s="319">
        <v>9</v>
      </c>
      <c r="K66" s="329"/>
      <c r="L66" s="329"/>
      <c r="M66" s="322"/>
      <c r="N66" s="341"/>
      <c r="O66" s="444"/>
      <c r="P66" s="445"/>
      <c r="Q66" s="381"/>
      <c r="S66" s="13"/>
      <c r="T66" s="13"/>
      <c r="U66" s="13"/>
      <c r="V66" s="13"/>
      <c r="W66" s="13"/>
      <c r="X66" s="382"/>
      <c r="Y66" s="411"/>
      <c r="Z66" s="412"/>
      <c r="AA66" s="343"/>
      <c r="AB66" s="39"/>
      <c r="AC66" s="39"/>
      <c r="AD66" s="39"/>
      <c r="AE66" s="378" t="str">
        <f>A62</f>
        <v>ＯＲＢＩＴ</v>
      </c>
      <c r="AF66" s="379"/>
      <c r="AG66" s="379"/>
      <c r="AH66" s="379"/>
      <c r="AI66" s="379"/>
      <c r="AJ66" s="379"/>
      <c r="AK66" s="380"/>
    </row>
    <row r="67" spans="8:30" ht="6" customHeight="1" thickBot="1">
      <c r="H67" s="329"/>
      <c r="I67" s="329"/>
      <c r="J67" s="329"/>
      <c r="K67" s="329"/>
      <c r="L67" s="329"/>
      <c r="M67" s="393">
        <v>28</v>
      </c>
      <c r="N67" s="342"/>
      <c r="O67" s="444"/>
      <c r="P67" s="445"/>
      <c r="Q67" s="381"/>
      <c r="S67" s="13"/>
      <c r="T67" s="13"/>
      <c r="U67" s="13"/>
      <c r="V67" s="13"/>
      <c r="W67" s="13"/>
      <c r="X67" s="382"/>
      <c r="Y67" s="411"/>
      <c r="Z67" s="412"/>
      <c r="AA67" s="344"/>
      <c r="AB67" s="395">
        <v>29</v>
      </c>
      <c r="AC67" s="39"/>
      <c r="AD67" s="39"/>
    </row>
    <row r="68" spans="8:30" ht="6" customHeight="1" thickBot="1" thickTop="1">
      <c r="H68" s="329"/>
      <c r="I68" s="329"/>
      <c r="J68" s="329"/>
      <c r="K68" s="329"/>
      <c r="L68" s="329"/>
      <c r="M68" s="392"/>
      <c r="O68" s="444"/>
      <c r="P68" s="445"/>
      <c r="Q68" s="381"/>
      <c r="S68" s="13"/>
      <c r="T68" s="13"/>
      <c r="U68" s="13"/>
      <c r="V68" s="13"/>
      <c r="W68" s="13"/>
      <c r="X68" s="382"/>
      <c r="Y68" s="411"/>
      <c r="Z68" s="412"/>
      <c r="AA68" s="23"/>
      <c r="AB68" s="394"/>
      <c r="AC68" s="39"/>
      <c r="AD68" s="39"/>
    </row>
    <row r="69" spans="1:37" ht="13.5">
      <c r="A69" s="389" t="s">
        <v>86</v>
      </c>
      <c r="B69" s="390"/>
      <c r="C69" s="390"/>
      <c r="D69" s="390"/>
      <c r="E69" s="390"/>
      <c r="F69" s="390"/>
      <c r="G69" s="391"/>
      <c r="H69" s="332"/>
      <c r="I69" s="332">
        <v>7</v>
      </c>
      <c r="J69" s="332">
        <v>9</v>
      </c>
      <c r="K69" s="329"/>
      <c r="L69" s="329"/>
      <c r="M69" s="44"/>
      <c r="O69" s="444"/>
      <c r="P69" s="445"/>
      <c r="Q69" s="381"/>
      <c r="S69" s="13"/>
      <c r="T69" s="13"/>
      <c r="U69" s="13"/>
      <c r="V69" s="13"/>
      <c r="W69" s="13"/>
      <c r="X69" s="382"/>
      <c r="Y69" s="411"/>
      <c r="Z69" s="412"/>
      <c r="AA69" s="23"/>
      <c r="AB69" s="40"/>
      <c r="AC69" s="41"/>
      <c r="AD69" s="41"/>
      <c r="AE69" s="389" t="s">
        <v>98</v>
      </c>
      <c r="AF69" s="390"/>
      <c r="AG69" s="390"/>
      <c r="AH69" s="390"/>
      <c r="AI69" s="390"/>
      <c r="AJ69" s="390"/>
      <c r="AK69" s="391"/>
    </row>
    <row r="70" spans="1:37" ht="25.5" customHeight="1" thickBot="1">
      <c r="A70" s="378" t="str">
        <f>AJ24</f>
        <v>ＧＲＡＢＢＥＲＳ２</v>
      </c>
      <c r="B70" s="379"/>
      <c r="C70" s="379"/>
      <c r="D70" s="379"/>
      <c r="E70" s="379"/>
      <c r="F70" s="379"/>
      <c r="G70" s="380"/>
      <c r="H70" s="329"/>
      <c r="I70" s="329"/>
      <c r="J70" s="44"/>
      <c r="K70" s="329"/>
      <c r="L70" s="329"/>
      <c r="M70" s="44"/>
      <c r="O70" s="444"/>
      <c r="P70" s="445"/>
      <c r="Q70" s="381"/>
      <c r="S70" s="13"/>
      <c r="T70" s="13"/>
      <c r="U70" s="13"/>
      <c r="V70" s="13"/>
      <c r="W70" s="13"/>
      <c r="X70" s="382"/>
      <c r="Y70" s="411"/>
      <c r="Z70" s="412"/>
      <c r="AA70" s="23"/>
      <c r="AB70" s="289">
        <v>2</v>
      </c>
      <c r="AC70" s="289">
        <v>6</v>
      </c>
      <c r="AD70" s="295"/>
      <c r="AE70" s="378" t="str">
        <f>A70</f>
        <v>ＧＲＡＢＢＥＲＳ２</v>
      </c>
      <c r="AF70" s="379"/>
      <c r="AG70" s="379"/>
      <c r="AH70" s="379"/>
      <c r="AI70" s="379"/>
      <c r="AJ70" s="379"/>
      <c r="AK70" s="380"/>
    </row>
    <row r="71" spans="8:26" ht="6" customHeight="1" thickBot="1">
      <c r="H71" s="329"/>
      <c r="I71" s="329"/>
      <c r="J71" s="392">
        <v>27</v>
      </c>
      <c r="K71" s="331"/>
      <c r="L71" s="322"/>
      <c r="M71" s="44"/>
      <c r="O71" s="378"/>
      <c r="P71" s="380"/>
      <c r="Q71" s="381"/>
      <c r="S71" s="13"/>
      <c r="T71" s="13"/>
      <c r="U71" s="13"/>
      <c r="V71" s="13"/>
      <c r="W71" s="13"/>
      <c r="X71" s="382"/>
      <c r="Y71" s="413"/>
      <c r="Z71" s="414"/>
    </row>
    <row r="72" spans="8:24" ht="6" customHeight="1" thickBot="1">
      <c r="H72" s="329"/>
      <c r="I72" s="329"/>
      <c r="J72" s="392"/>
      <c r="K72" s="336"/>
      <c r="L72" s="333"/>
      <c r="M72" s="334"/>
      <c r="S72" s="13"/>
      <c r="T72" s="13"/>
      <c r="U72" s="13"/>
      <c r="V72" s="13"/>
      <c r="W72" s="13"/>
      <c r="X72" s="35"/>
    </row>
    <row r="73" spans="1:23" ht="15" thickBot="1" thickTop="1">
      <c r="A73" s="389" t="s">
        <v>78</v>
      </c>
      <c r="B73" s="390"/>
      <c r="C73" s="390"/>
      <c r="D73" s="390"/>
      <c r="E73" s="390"/>
      <c r="F73" s="390"/>
      <c r="G73" s="391"/>
      <c r="H73" s="333"/>
      <c r="I73" s="333"/>
      <c r="J73" s="333"/>
      <c r="K73" s="340">
        <v>10</v>
      </c>
      <c r="L73" s="319">
        <v>8</v>
      </c>
      <c r="M73" s="319">
        <v>11</v>
      </c>
      <c r="S73" s="13"/>
      <c r="T73" s="13"/>
      <c r="U73" s="35"/>
      <c r="V73" s="35"/>
      <c r="W73" s="13"/>
    </row>
    <row r="74" spans="1:23" ht="25.5" customHeight="1" thickBot="1" thickTop="1">
      <c r="A74" s="378" t="str">
        <f>A44</f>
        <v>空牙</v>
      </c>
      <c r="B74" s="379"/>
      <c r="C74" s="379"/>
      <c r="D74" s="379"/>
      <c r="E74" s="379"/>
      <c r="F74" s="379"/>
      <c r="G74" s="380"/>
      <c r="H74" s="319"/>
      <c r="I74" s="319">
        <v>11</v>
      </c>
      <c r="J74" s="319">
        <v>11</v>
      </c>
      <c r="K74" s="329"/>
      <c r="L74" s="329"/>
      <c r="M74" s="329"/>
      <c r="S74" s="36"/>
      <c r="T74" s="13"/>
      <c r="U74" s="35"/>
      <c r="V74" s="35"/>
      <c r="W74" s="13"/>
    </row>
    <row r="75" spans="19:23" ht="13.5">
      <c r="S75" s="36"/>
      <c r="T75" s="13"/>
      <c r="U75" s="35"/>
      <c r="V75" s="35"/>
      <c r="W75" s="13"/>
    </row>
    <row r="77" spans="1:40" ht="18.75">
      <c r="A77" s="48" t="s">
        <v>150</v>
      </c>
      <c r="AF77" s="13"/>
      <c r="AG77" s="13"/>
      <c r="AH77" s="13"/>
      <c r="AI77" s="13"/>
      <c r="AJ77" s="13"/>
      <c r="AK77" s="13"/>
      <c r="AL77" s="13"/>
      <c r="AM77" s="13"/>
      <c r="AN77" s="13"/>
    </row>
    <row r="78" spans="32:40" ht="14.25" thickBot="1">
      <c r="AF78" s="13"/>
      <c r="AG78" s="13"/>
      <c r="AH78" s="13"/>
      <c r="AI78" s="13"/>
      <c r="AJ78" s="13"/>
      <c r="AK78" s="13"/>
      <c r="AL78" s="13"/>
      <c r="AM78" s="13"/>
      <c r="AN78" s="13"/>
    </row>
    <row r="79" spans="1:40" ht="14.25" thickBot="1">
      <c r="A79" s="406" t="s">
        <v>79</v>
      </c>
      <c r="B79" s="407"/>
      <c r="C79" s="407"/>
      <c r="D79" s="407"/>
      <c r="E79" s="407"/>
      <c r="F79" s="407"/>
      <c r="G79" s="408"/>
      <c r="H79" s="360">
        <v>12</v>
      </c>
      <c r="I79" s="298">
        <v>10</v>
      </c>
      <c r="J79" s="298">
        <v>11</v>
      </c>
      <c r="K79" s="263"/>
      <c r="L79" s="263"/>
      <c r="M79" s="263"/>
      <c r="N79" s="263"/>
      <c r="O79" s="263"/>
      <c r="P79" s="263"/>
      <c r="Q79" s="263"/>
      <c r="R79" s="29"/>
      <c r="S79" s="29"/>
      <c r="AF79" s="36"/>
      <c r="AG79" s="36"/>
      <c r="AH79" s="36"/>
      <c r="AI79" s="36"/>
      <c r="AJ79" s="13"/>
      <c r="AK79" s="13"/>
      <c r="AL79" s="13"/>
      <c r="AM79" s="13"/>
      <c r="AN79" s="13"/>
    </row>
    <row r="80" spans="1:40" ht="25.5" customHeight="1" thickBot="1" thickTop="1">
      <c r="A80" s="396" t="str">
        <f>A8</f>
        <v>デフレの罠</v>
      </c>
      <c r="B80" s="397"/>
      <c r="C80" s="397"/>
      <c r="D80" s="397"/>
      <c r="E80" s="397"/>
      <c r="F80" s="397"/>
      <c r="G80" s="398"/>
      <c r="H80" s="263"/>
      <c r="I80" s="263"/>
      <c r="J80" s="350"/>
      <c r="K80" s="369">
        <v>11</v>
      </c>
      <c r="L80" s="298">
        <v>16</v>
      </c>
      <c r="M80" s="298">
        <v>5</v>
      </c>
      <c r="N80" s="263"/>
      <c r="O80" s="263"/>
      <c r="P80" s="263"/>
      <c r="Q80" s="263"/>
      <c r="R80" s="29"/>
      <c r="S80" s="29"/>
      <c r="AF80" s="36"/>
      <c r="AG80" s="36"/>
      <c r="AH80" s="36"/>
      <c r="AI80" s="36"/>
      <c r="AJ80" s="13"/>
      <c r="AK80" s="13"/>
      <c r="AL80" s="35"/>
      <c r="AM80" s="35"/>
      <c r="AN80" s="13"/>
    </row>
    <row r="81" spans="8:40" ht="6" customHeight="1">
      <c r="H81" s="263"/>
      <c r="I81" s="263"/>
      <c r="J81" s="434">
        <v>30</v>
      </c>
      <c r="K81" s="349"/>
      <c r="L81" s="350"/>
      <c r="M81" s="350"/>
      <c r="N81" s="367"/>
      <c r="O81" s="263"/>
      <c r="P81" s="263"/>
      <c r="Q81" s="263"/>
      <c r="R81" s="29"/>
      <c r="S81" s="29"/>
      <c r="AF81" s="13"/>
      <c r="AG81" s="13"/>
      <c r="AH81" s="13"/>
      <c r="AI81" s="13"/>
      <c r="AJ81" s="36"/>
      <c r="AK81" s="13"/>
      <c r="AL81" s="35"/>
      <c r="AM81" s="35"/>
      <c r="AN81" s="13"/>
    </row>
    <row r="82" spans="8:40" ht="6" customHeight="1" thickBot="1">
      <c r="H82" s="263"/>
      <c r="I82" s="263"/>
      <c r="J82" s="434"/>
      <c r="K82" s="257"/>
      <c r="L82" s="347"/>
      <c r="M82" s="350"/>
      <c r="N82" s="367"/>
      <c r="O82" s="263"/>
      <c r="P82" s="263"/>
      <c r="Q82" s="263"/>
      <c r="R82" s="29"/>
      <c r="S82" s="29"/>
      <c r="AF82" s="13"/>
      <c r="AG82" s="13"/>
      <c r="AH82" s="13"/>
      <c r="AI82" s="13"/>
      <c r="AJ82" s="36"/>
      <c r="AK82" s="13"/>
      <c r="AL82" s="35"/>
      <c r="AM82" s="35"/>
      <c r="AN82" s="13"/>
    </row>
    <row r="83" spans="1:40" ht="13.5">
      <c r="A83" s="406" t="s">
        <v>84</v>
      </c>
      <c r="B83" s="407"/>
      <c r="C83" s="407"/>
      <c r="D83" s="407"/>
      <c r="E83" s="407"/>
      <c r="F83" s="407"/>
      <c r="G83" s="408"/>
      <c r="H83" s="345"/>
      <c r="I83" s="346"/>
      <c r="J83" s="348"/>
      <c r="K83" s="257"/>
      <c r="L83" s="347"/>
      <c r="M83" s="350"/>
      <c r="N83" s="367"/>
      <c r="O83" s="263"/>
      <c r="P83" s="263"/>
      <c r="Q83" s="263"/>
      <c r="R83" s="29"/>
      <c r="S83" s="29"/>
      <c r="AF83" s="36"/>
      <c r="AG83" s="36"/>
      <c r="AH83" s="36"/>
      <c r="AI83" s="36"/>
      <c r="AJ83" s="13"/>
      <c r="AK83" s="13"/>
      <c r="AL83" s="35"/>
      <c r="AM83" s="35"/>
      <c r="AN83" s="13"/>
    </row>
    <row r="84" spans="1:40" ht="25.5" customHeight="1" thickBot="1">
      <c r="A84" s="396" t="str">
        <f>AJ52</f>
        <v>噛ませ犬</v>
      </c>
      <c r="B84" s="397"/>
      <c r="C84" s="397"/>
      <c r="D84" s="397"/>
      <c r="E84" s="397"/>
      <c r="F84" s="397"/>
      <c r="G84" s="398"/>
      <c r="H84" s="319">
        <v>10</v>
      </c>
      <c r="I84" s="319">
        <v>12</v>
      </c>
      <c r="J84" s="319">
        <v>7</v>
      </c>
      <c r="K84" s="257"/>
      <c r="L84" s="257"/>
      <c r="M84" s="350"/>
      <c r="N84" s="369">
        <v>11</v>
      </c>
      <c r="O84" s="298">
        <v>6</v>
      </c>
      <c r="P84" s="298">
        <v>11</v>
      </c>
      <c r="Q84" s="263"/>
      <c r="R84" s="29"/>
      <c r="S84" s="29"/>
      <c r="AF84" s="36"/>
      <c r="AG84" s="36"/>
      <c r="AH84" s="36"/>
      <c r="AI84" s="36"/>
      <c r="AJ84" s="13"/>
      <c r="AK84" s="13"/>
      <c r="AL84" s="13"/>
      <c r="AM84" s="13"/>
      <c r="AN84" s="13"/>
    </row>
    <row r="85" spans="8:40" ht="6" customHeight="1">
      <c r="H85" s="263"/>
      <c r="I85" s="263"/>
      <c r="J85" s="263"/>
      <c r="K85" s="257"/>
      <c r="L85" s="257"/>
      <c r="M85" s="328"/>
      <c r="N85" s="349"/>
      <c r="O85" s="350"/>
      <c r="P85" s="350"/>
      <c r="Q85" s="367"/>
      <c r="R85" s="383" t="s">
        <v>128</v>
      </c>
      <c r="S85" s="384"/>
      <c r="AF85" s="13"/>
      <c r="AG85" s="13"/>
      <c r="AH85" s="13"/>
      <c r="AI85" s="13"/>
      <c r="AJ85" s="13"/>
      <c r="AK85" s="13"/>
      <c r="AL85" s="13"/>
      <c r="AM85" s="13"/>
      <c r="AN85" s="13"/>
    </row>
    <row r="86" spans="8:40" ht="6" customHeight="1" thickBot="1">
      <c r="H86" s="263"/>
      <c r="I86" s="263"/>
      <c r="J86" s="263"/>
      <c r="K86" s="257"/>
      <c r="L86" s="257"/>
      <c r="M86" s="434">
        <v>34</v>
      </c>
      <c r="N86" s="349"/>
      <c r="O86" s="350"/>
      <c r="P86" s="350"/>
      <c r="Q86" s="367"/>
      <c r="R86" s="385"/>
      <c r="S86" s="386"/>
      <c r="AF86" s="13"/>
      <c r="AG86" s="13"/>
      <c r="AH86" s="13"/>
      <c r="AI86" s="13"/>
      <c r="AJ86" s="13"/>
      <c r="AK86" s="13"/>
      <c r="AL86" s="13"/>
      <c r="AM86" s="13"/>
      <c r="AN86" s="13"/>
    </row>
    <row r="87" spans="1:40" ht="14.25" thickBot="1">
      <c r="A87" s="406" t="s">
        <v>83</v>
      </c>
      <c r="B87" s="407"/>
      <c r="C87" s="407"/>
      <c r="D87" s="407"/>
      <c r="E87" s="407"/>
      <c r="F87" s="407"/>
      <c r="G87" s="408"/>
      <c r="H87" s="360"/>
      <c r="I87" s="298">
        <v>11</v>
      </c>
      <c r="J87" s="298">
        <v>11</v>
      </c>
      <c r="K87" s="257"/>
      <c r="L87" s="257"/>
      <c r="M87" s="434"/>
      <c r="N87" s="257"/>
      <c r="O87" s="257"/>
      <c r="P87" s="350"/>
      <c r="Q87" s="367"/>
      <c r="R87" s="385"/>
      <c r="S87" s="386"/>
      <c r="T87" s="381" t="s">
        <v>68</v>
      </c>
      <c r="AF87" s="36"/>
      <c r="AG87" s="36"/>
      <c r="AH87" s="36"/>
      <c r="AI87" s="36"/>
      <c r="AJ87" s="13"/>
      <c r="AK87" s="13"/>
      <c r="AL87" s="13"/>
      <c r="AM87" s="13"/>
      <c r="AN87" s="13"/>
    </row>
    <row r="88" spans="1:40" ht="25.5" customHeight="1" thickBot="1" thickTop="1">
      <c r="A88" s="396" t="str">
        <f>A52</f>
        <v>ＨＨＨ</v>
      </c>
      <c r="B88" s="397"/>
      <c r="C88" s="397"/>
      <c r="D88" s="397"/>
      <c r="E88" s="397"/>
      <c r="F88" s="397"/>
      <c r="G88" s="398"/>
      <c r="H88" s="263"/>
      <c r="I88" s="263"/>
      <c r="J88" s="350"/>
      <c r="K88" s="365"/>
      <c r="L88" s="257"/>
      <c r="M88" s="328"/>
      <c r="N88" s="257"/>
      <c r="O88" s="257"/>
      <c r="P88" s="350"/>
      <c r="Q88" s="367"/>
      <c r="R88" s="385"/>
      <c r="S88" s="386"/>
      <c r="T88" s="381"/>
      <c r="AF88" s="36"/>
      <c r="AG88" s="36"/>
      <c r="AH88" s="36"/>
      <c r="AI88" s="36"/>
      <c r="AJ88" s="13"/>
      <c r="AK88" s="13"/>
      <c r="AL88" s="13"/>
      <c r="AM88" s="13"/>
      <c r="AN88" s="13"/>
    </row>
    <row r="89" spans="8:40" ht="6" customHeight="1">
      <c r="H89" s="263"/>
      <c r="I89" s="263"/>
      <c r="J89" s="435">
        <v>33</v>
      </c>
      <c r="K89" s="365"/>
      <c r="L89" s="347"/>
      <c r="M89" s="328"/>
      <c r="N89" s="257"/>
      <c r="O89" s="257"/>
      <c r="P89" s="350"/>
      <c r="Q89" s="367"/>
      <c r="R89" s="385"/>
      <c r="S89" s="386"/>
      <c r="T89" s="381"/>
      <c r="AF89" s="13"/>
      <c r="AG89" s="13"/>
      <c r="AH89" s="13"/>
      <c r="AI89" s="13"/>
      <c r="AJ89" s="36"/>
      <c r="AK89" s="13"/>
      <c r="AL89" s="13"/>
      <c r="AM89" s="13"/>
      <c r="AN89" s="13"/>
    </row>
    <row r="90" spans="8:40" ht="6" customHeight="1" thickBot="1">
      <c r="H90" s="263"/>
      <c r="I90" s="263"/>
      <c r="J90" s="435"/>
      <c r="K90" s="370"/>
      <c r="L90" s="362"/>
      <c r="M90" s="363"/>
      <c r="N90" s="257"/>
      <c r="O90" s="257"/>
      <c r="P90" s="350"/>
      <c r="Q90" s="367"/>
      <c r="R90" s="385"/>
      <c r="S90" s="386"/>
      <c r="T90" s="381"/>
      <c r="AF90" s="13"/>
      <c r="AG90" s="13"/>
      <c r="AH90" s="13"/>
      <c r="AI90" s="13"/>
      <c r="AJ90" s="36"/>
      <c r="AK90" s="13"/>
      <c r="AL90" s="13"/>
      <c r="AM90" s="13"/>
      <c r="AN90" s="13"/>
    </row>
    <row r="91" spans="1:40" ht="14.25" thickTop="1">
      <c r="A91" s="406" t="s">
        <v>80</v>
      </c>
      <c r="B91" s="407"/>
      <c r="C91" s="407"/>
      <c r="D91" s="407"/>
      <c r="E91" s="407"/>
      <c r="F91" s="407"/>
      <c r="G91" s="408"/>
      <c r="H91" s="345"/>
      <c r="I91" s="346"/>
      <c r="J91" s="348"/>
      <c r="K91" s="319">
        <v>7</v>
      </c>
      <c r="L91" s="319">
        <v>15</v>
      </c>
      <c r="M91" s="319">
        <v>11</v>
      </c>
      <c r="N91" s="257"/>
      <c r="O91" s="257"/>
      <c r="P91" s="350"/>
      <c r="Q91" s="367"/>
      <c r="R91" s="385"/>
      <c r="S91" s="386"/>
      <c r="T91" s="381"/>
      <c r="AF91" s="36"/>
      <c r="AG91" s="36"/>
      <c r="AH91" s="36"/>
      <c r="AI91" s="36"/>
      <c r="AJ91" s="13"/>
      <c r="AK91" s="13"/>
      <c r="AL91" s="13"/>
      <c r="AM91" s="13"/>
      <c r="AN91" s="13"/>
    </row>
    <row r="92" spans="1:40" ht="25.5" customHeight="1" thickBot="1">
      <c r="A92" s="396" t="str">
        <f>AJ8</f>
        <v>ＳＴＮＰ国際空港</v>
      </c>
      <c r="B92" s="397"/>
      <c r="C92" s="397"/>
      <c r="D92" s="397"/>
      <c r="E92" s="397"/>
      <c r="F92" s="397"/>
      <c r="G92" s="398"/>
      <c r="H92" s="319"/>
      <c r="I92" s="319">
        <v>7</v>
      </c>
      <c r="J92" s="319">
        <v>8</v>
      </c>
      <c r="K92" s="257"/>
      <c r="L92" s="257"/>
      <c r="M92" s="263"/>
      <c r="N92" s="257"/>
      <c r="O92" s="257"/>
      <c r="P92" s="350"/>
      <c r="Q92" s="368"/>
      <c r="R92" s="385"/>
      <c r="S92" s="386"/>
      <c r="T92" s="381"/>
      <c r="V92" s="35"/>
      <c r="AF92" s="36"/>
      <c r="AG92" s="36"/>
      <c r="AH92" s="36"/>
      <c r="AI92" s="36"/>
      <c r="AJ92" s="13"/>
      <c r="AK92" s="13"/>
      <c r="AL92" s="13"/>
      <c r="AM92" s="35"/>
      <c r="AN92" s="35"/>
    </row>
    <row r="93" spans="8:40" ht="6" customHeight="1" thickBot="1">
      <c r="H93" s="263"/>
      <c r="I93" s="263"/>
      <c r="J93" s="263"/>
      <c r="K93" s="257"/>
      <c r="L93" s="257"/>
      <c r="M93" s="263"/>
      <c r="N93" s="257"/>
      <c r="O93" s="257"/>
      <c r="P93" s="435">
        <v>36</v>
      </c>
      <c r="Q93" s="366"/>
      <c r="R93" s="385"/>
      <c r="S93" s="386"/>
      <c r="T93" s="381"/>
      <c r="U93" s="35"/>
      <c r="V93" s="35"/>
      <c r="AF93" s="13"/>
      <c r="AG93" s="13"/>
      <c r="AH93" s="13"/>
      <c r="AI93" s="13"/>
      <c r="AJ93" s="13"/>
      <c r="AK93" s="36"/>
      <c r="AL93" s="13"/>
      <c r="AM93" s="35"/>
      <c r="AN93" s="35"/>
    </row>
    <row r="94" spans="8:40" ht="6" customHeight="1" thickBot="1" thickTop="1">
      <c r="H94" s="263"/>
      <c r="I94" s="263"/>
      <c r="J94" s="263"/>
      <c r="K94" s="257"/>
      <c r="L94" s="257"/>
      <c r="M94" s="263"/>
      <c r="N94" s="257"/>
      <c r="O94" s="257"/>
      <c r="P94" s="434"/>
      <c r="Q94" s="263"/>
      <c r="R94" s="385"/>
      <c r="S94" s="386"/>
      <c r="T94" s="381"/>
      <c r="U94" s="35"/>
      <c r="V94" s="35"/>
      <c r="AF94" s="13"/>
      <c r="AG94" s="13"/>
      <c r="AH94" s="13"/>
      <c r="AI94" s="13"/>
      <c r="AJ94" s="13"/>
      <c r="AK94" s="36"/>
      <c r="AL94" s="13"/>
      <c r="AM94" s="35"/>
      <c r="AN94" s="35"/>
    </row>
    <row r="95" spans="1:40" ht="13.5">
      <c r="A95" s="406" t="s">
        <v>76</v>
      </c>
      <c r="B95" s="407"/>
      <c r="C95" s="407"/>
      <c r="D95" s="407"/>
      <c r="E95" s="407"/>
      <c r="F95" s="407"/>
      <c r="G95" s="408"/>
      <c r="H95" s="351">
        <v>2</v>
      </c>
      <c r="I95" s="352">
        <v>12</v>
      </c>
      <c r="J95" s="352">
        <v>10</v>
      </c>
      <c r="K95" s="257"/>
      <c r="L95" s="257"/>
      <c r="M95" s="263"/>
      <c r="N95" s="257"/>
      <c r="O95" s="257"/>
      <c r="P95" s="328"/>
      <c r="Q95" s="263"/>
      <c r="R95" s="385"/>
      <c r="S95" s="386"/>
      <c r="T95" s="381"/>
      <c r="U95" s="35"/>
      <c r="V95" s="35"/>
      <c r="AF95" s="36"/>
      <c r="AG95" s="36"/>
      <c r="AH95" s="36"/>
      <c r="AI95" s="36"/>
      <c r="AJ95" s="13"/>
      <c r="AK95" s="36"/>
      <c r="AL95" s="13"/>
      <c r="AM95" s="35"/>
      <c r="AN95" s="35"/>
    </row>
    <row r="96" spans="1:40" ht="25.5" customHeight="1" thickBot="1">
      <c r="A96" s="396" t="str">
        <f>A16</f>
        <v>ＪＡＶＡ</v>
      </c>
      <c r="B96" s="397"/>
      <c r="C96" s="397"/>
      <c r="D96" s="397"/>
      <c r="E96" s="397"/>
      <c r="F96" s="397"/>
      <c r="G96" s="398"/>
      <c r="H96" s="263"/>
      <c r="I96" s="263"/>
      <c r="J96" s="328"/>
      <c r="K96" s="298">
        <v>11</v>
      </c>
      <c r="L96" s="298">
        <v>9</v>
      </c>
      <c r="M96" s="298">
        <v>11</v>
      </c>
      <c r="N96" s="257"/>
      <c r="O96" s="257"/>
      <c r="P96" s="328"/>
      <c r="Q96" s="263"/>
      <c r="R96" s="385"/>
      <c r="S96" s="386"/>
      <c r="T96" s="381"/>
      <c r="AF96" s="36"/>
      <c r="AG96" s="36"/>
      <c r="AH96" s="36"/>
      <c r="AI96" s="36"/>
      <c r="AJ96" s="13"/>
      <c r="AK96" s="13"/>
      <c r="AL96" s="13"/>
      <c r="AM96" s="13"/>
      <c r="AN96" s="13"/>
    </row>
    <row r="97" spans="8:40" ht="6" customHeight="1">
      <c r="H97" s="263"/>
      <c r="I97" s="263"/>
      <c r="J97" s="435">
        <v>32</v>
      </c>
      <c r="K97" s="365"/>
      <c r="L97" s="347"/>
      <c r="M97" s="350"/>
      <c r="N97" s="365"/>
      <c r="O97" s="257"/>
      <c r="P97" s="328"/>
      <c r="Q97" s="263"/>
      <c r="R97" s="385"/>
      <c r="S97" s="386"/>
      <c r="T97" s="381"/>
      <c r="AF97" s="13"/>
      <c r="AG97" s="13"/>
      <c r="AH97" s="13"/>
      <c r="AI97" s="13"/>
      <c r="AJ97" s="36"/>
      <c r="AK97" s="13"/>
      <c r="AL97" s="13"/>
      <c r="AM97" s="13"/>
      <c r="AN97" s="13"/>
    </row>
    <row r="98" spans="8:40" ht="6" customHeight="1" thickBot="1">
      <c r="H98" s="263"/>
      <c r="I98" s="263"/>
      <c r="J98" s="435"/>
      <c r="K98" s="365"/>
      <c r="L98" s="257"/>
      <c r="M98" s="350"/>
      <c r="N98" s="365"/>
      <c r="O98" s="257"/>
      <c r="P98" s="328"/>
      <c r="Q98" s="263"/>
      <c r="R98" s="385"/>
      <c r="S98" s="386"/>
      <c r="T98" s="381"/>
      <c r="AF98" s="13"/>
      <c r="AG98" s="13"/>
      <c r="AH98" s="13"/>
      <c r="AI98" s="13"/>
      <c r="AJ98" s="36"/>
      <c r="AK98" s="13"/>
      <c r="AL98" s="13"/>
      <c r="AM98" s="13"/>
      <c r="AN98" s="13"/>
    </row>
    <row r="99" spans="1:40" ht="14.25" thickBot="1">
      <c r="A99" s="406" t="s">
        <v>81</v>
      </c>
      <c r="B99" s="407"/>
      <c r="C99" s="407"/>
      <c r="D99" s="407"/>
      <c r="E99" s="407"/>
      <c r="F99" s="407"/>
      <c r="G99" s="408"/>
      <c r="H99" s="364"/>
      <c r="I99" s="361"/>
      <c r="J99" s="361"/>
      <c r="K99" s="365"/>
      <c r="L99" s="257"/>
      <c r="M99" s="350"/>
      <c r="N99" s="365"/>
      <c r="O99" s="257"/>
      <c r="P99" s="328"/>
      <c r="Q99" s="263"/>
      <c r="R99" s="385"/>
      <c r="S99" s="386"/>
      <c r="T99" s="381"/>
      <c r="AF99" s="36"/>
      <c r="AG99" s="36"/>
      <c r="AH99" s="36"/>
      <c r="AI99" s="36"/>
      <c r="AJ99" s="13"/>
      <c r="AK99" s="13"/>
      <c r="AL99" s="13"/>
      <c r="AM99" s="13"/>
      <c r="AN99" s="13"/>
    </row>
    <row r="100" spans="1:40" ht="25.5" customHeight="1" thickBot="1" thickTop="1">
      <c r="A100" s="396" t="str">
        <f>AJ36</f>
        <v>ＹＮＵ　ＣＯＵＧｕｔｓ</v>
      </c>
      <c r="B100" s="397"/>
      <c r="C100" s="397"/>
      <c r="D100" s="397"/>
      <c r="E100" s="397"/>
      <c r="F100" s="397"/>
      <c r="G100" s="398"/>
      <c r="H100" s="319">
        <v>8</v>
      </c>
      <c r="I100" s="319">
        <v>10</v>
      </c>
      <c r="J100" s="319">
        <v>11</v>
      </c>
      <c r="K100" s="257"/>
      <c r="L100" s="257"/>
      <c r="M100" s="350"/>
      <c r="N100" s="365"/>
      <c r="O100" s="347"/>
      <c r="P100" s="328"/>
      <c r="Q100" s="263"/>
      <c r="R100" s="385"/>
      <c r="S100" s="386"/>
      <c r="T100" s="381"/>
      <c r="AF100" s="36"/>
      <c r="AG100" s="36"/>
      <c r="AH100" s="36"/>
      <c r="AI100" s="36"/>
      <c r="AJ100" s="13"/>
      <c r="AK100" s="13"/>
      <c r="AL100" s="13"/>
      <c r="AM100" s="13"/>
      <c r="AN100" s="13"/>
    </row>
    <row r="101" spans="8:40" ht="6" customHeight="1">
      <c r="H101" s="263"/>
      <c r="I101" s="263"/>
      <c r="J101" s="263"/>
      <c r="K101" s="257"/>
      <c r="L101" s="257"/>
      <c r="M101" s="435">
        <v>35</v>
      </c>
      <c r="N101" s="365"/>
      <c r="O101" s="347"/>
      <c r="P101" s="328"/>
      <c r="Q101" s="263"/>
      <c r="R101" s="385"/>
      <c r="S101" s="386"/>
      <c r="T101" s="381"/>
      <c r="AF101" s="13"/>
      <c r="AG101" s="13"/>
      <c r="AH101" s="13"/>
      <c r="AI101" s="13"/>
      <c r="AJ101" s="13"/>
      <c r="AK101" s="13"/>
      <c r="AL101" s="13"/>
      <c r="AM101" s="13"/>
      <c r="AN101" s="13"/>
    </row>
    <row r="102" spans="8:40" ht="6" customHeight="1" thickBot="1">
      <c r="H102" s="263"/>
      <c r="I102" s="263"/>
      <c r="J102" s="263"/>
      <c r="K102" s="257"/>
      <c r="L102" s="257"/>
      <c r="M102" s="435"/>
      <c r="N102" s="366"/>
      <c r="O102" s="361"/>
      <c r="P102" s="363"/>
      <c r="Q102" s="263"/>
      <c r="R102" s="387"/>
      <c r="S102" s="388"/>
      <c r="AF102" s="13"/>
      <c r="AG102" s="13"/>
      <c r="AH102" s="13"/>
      <c r="AI102" s="13"/>
      <c r="AJ102" s="13"/>
      <c r="AK102" s="13"/>
      <c r="AL102" s="13"/>
      <c r="AM102" s="13"/>
      <c r="AN102" s="13"/>
    </row>
    <row r="103" spans="1:40" ht="15" thickBot="1" thickTop="1">
      <c r="A103" s="406" t="s">
        <v>82</v>
      </c>
      <c r="B103" s="407"/>
      <c r="C103" s="407"/>
      <c r="D103" s="407"/>
      <c r="E103" s="407"/>
      <c r="F103" s="407"/>
      <c r="G103" s="408"/>
      <c r="H103" s="360"/>
      <c r="I103" s="298">
        <v>11</v>
      </c>
      <c r="J103" s="298">
        <v>11</v>
      </c>
      <c r="K103" s="257"/>
      <c r="L103" s="257"/>
      <c r="M103" s="328"/>
      <c r="N103" s="319">
        <v>1</v>
      </c>
      <c r="O103" s="319">
        <v>11</v>
      </c>
      <c r="P103" s="319">
        <v>5</v>
      </c>
      <c r="Q103" s="319"/>
      <c r="R103" s="29"/>
      <c r="S103" s="29"/>
      <c r="AF103" s="36"/>
      <c r="AG103" s="36"/>
      <c r="AH103" s="36"/>
      <c r="AI103" s="36"/>
      <c r="AJ103" s="13"/>
      <c r="AK103" s="13"/>
      <c r="AL103" s="13"/>
      <c r="AM103" s="13"/>
      <c r="AN103" s="13"/>
    </row>
    <row r="104" spans="1:40" ht="25.5" customHeight="1" thickBot="1" thickTop="1">
      <c r="A104" s="396" t="str">
        <f>A32</f>
        <v>会津大学ＤＵＡＬＢＯＯＴ</v>
      </c>
      <c r="B104" s="397"/>
      <c r="C104" s="397"/>
      <c r="D104" s="397"/>
      <c r="E104" s="397"/>
      <c r="F104" s="397"/>
      <c r="G104" s="398"/>
      <c r="H104" s="263"/>
      <c r="I104" s="263"/>
      <c r="J104" s="350"/>
      <c r="K104" s="365"/>
      <c r="L104" s="347"/>
      <c r="M104" s="350"/>
      <c r="N104" s="349"/>
      <c r="O104" s="263"/>
      <c r="P104" s="263"/>
      <c r="Q104" s="263"/>
      <c r="R104" s="29"/>
      <c r="S104" s="29"/>
      <c r="AF104" s="36"/>
      <c r="AG104" s="36"/>
      <c r="AH104" s="36"/>
      <c r="AI104" s="36"/>
      <c r="AJ104" s="13"/>
      <c r="AK104" s="13"/>
      <c r="AL104" s="35"/>
      <c r="AM104" s="35"/>
      <c r="AN104" s="13"/>
    </row>
    <row r="105" spans="8:40" ht="6" customHeight="1">
      <c r="H105" s="263"/>
      <c r="I105" s="263"/>
      <c r="J105" s="435">
        <v>31</v>
      </c>
      <c r="K105" s="365"/>
      <c r="L105" s="347"/>
      <c r="M105" s="350"/>
      <c r="N105" s="349"/>
      <c r="O105" s="263"/>
      <c r="P105" s="263"/>
      <c r="Q105" s="263"/>
      <c r="R105" s="29"/>
      <c r="S105" s="29"/>
      <c r="AF105" s="13"/>
      <c r="AG105" s="13"/>
      <c r="AH105" s="13"/>
      <c r="AI105" s="13"/>
      <c r="AJ105" s="36"/>
      <c r="AK105" s="13"/>
      <c r="AL105" s="35"/>
      <c r="AM105" s="35"/>
      <c r="AN105" s="13"/>
    </row>
    <row r="106" spans="8:40" ht="6" customHeight="1" thickBot="1">
      <c r="H106" s="263"/>
      <c r="I106" s="263"/>
      <c r="J106" s="435"/>
      <c r="K106" s="366"/>
      <c r="L106" s="361"/>
      <c r="M106" s="363"/>
      <c r="N106" s="263"/>
      <c r="O106" s="263"/>
      <c r="P106" s="263"/>
      <c r="Q106" s="263"/>
      <c r="R106" s="29"/>
      <c r="S106" s="29"/>
      <c r="AF106" s="13"/>
      <c r="AG106" s="13"/>
      <c r="AH106" s="13"/>
      <c r="AI106" s="13"/>
      <c r="AJ106" s="36"/>
      <c r="AK106" s="13"/>
      <c r="AL106" s="35"/>
      <c r="AM106" s="35"/>
      <c r="AN106" s="13"/>
    </row>
    <row r="107" spans="1:40" ht="14.25" thickTop="1">
      <c r="A107" s="406" t="s">
        <v>75</v>
      </c>
      <c r="B107" s="407"/>
      <c r="C107" s="407"/>
      <c r="D107" s="407"/>
      <c r="E107" s="407"/>
      <c r="F107" s="407"/>
      <c r="G107" s="408"/>
      <c r="H107" s="345"/>
      <c r="I107" s="346"/>
      <c r="J107" s="348"/>
      <c r="K107" s="319">
        <v>5</v>
      </c>
      <c r="L107" s="319">
        <v>11</v>
      </c>
      <c r="M107" s="319">
        <v>8</v>
      </c>
      <c r="N107" s="263"/>
      <c r="O107" s="263"/>
      <c r="P107" s="263"/>
      <c r="Q107" s="263"/>
      <c r="R107" s="29"/>
      <c r="S107" s="29"/>
      <c r="AF107" s="36"/>
      <c r="AG107" s="36"/>
      <c r="AH107" s="36"/>
      <c r="AI107" s="36"/>
      <c r="AJ107" s="13"/>
      <c r="AK107" s="13"/>
      <c r="AL107" s="35"/>
      <c r="AM107" s="35"/>
      <c r="AN107" s="13"/>
    </row>
    <row r="108" spans="1:40" ht="25.5" customHeight="1" thickBot="1">
      <c r="A108" s="396" t="str">
        <f>AJ20</f>
        <v>任侠ＤＯＧＳ</v>
      </c>
      <c r="B108" s="397"/>
      <c r="C108" s="397"/>
      <c r="D108" s="397"/>
      <c r="E108" s="397"/>
      <c r="F108" s="397"/>
      <c r="G108" s="398"/>
      <c r="H108" s="263"/>
      <c r="I108" s="319">
        <v>9</v>
      </c>
      <c r="J108" s="319">
        <v>4</v>
      </c>
      <c r="K108" s="263"/>
      <c r="L108" s="263"/>
      <c r="M108" s="263"/>
      <c r="N108" s="263"/>
      <c r="O108" s="263"/>
      <c r="P108" s="263"/>
      <c r="Q108" s="263"/>
      <c r="R108" s="29"/>
      <c r="S108" s="29"/>
      <c r="AF108" s="36"/>
      <c r="AG108" s="36"/>
      <c r="AH108" s="36"/>
      <c r="AI108" s="36"/>
      <c r="AJ108" s="13"/>
      <c r="AK108" s="13"/>
      <c r="AL108" s="13"/>
      <c r="AM108" s="13"/>
      <c r="AN108" s="13"/>
    </row>
    <row r="109" spans="32:40" ht="25.5" customHeight="1" thickBot="1">
      <c r="AF109" s="13"/>
      <c r="AG109" s="13"/>
      <c r="AH109" s="13"/>
      <c r="AI109" s="13"/>
      <c r="AJ109" s="13"/>
      <c r="AK109" s="13"/>
      <c r="AL109" s="13"/>
      <c r="AM109" s="13"/>
      <c r="AN109" s="13"/>
    </row>
    <row r="110" spans="1:40" ht="13.5">
      <c r="A110" s="389" t="s">
        <v>93</v>
      </c>
      <c r="B110" s="390"/>
      <c r="C110" s="390"/>
      <c r="D110" s="390"/>
      <c r="E110" s="390"/>
      <c r="F110" s="390"/>
      <c r="G110" s="391"/>
      <c r="H110" s="321">
        <v>4</v>
      </c>
      <c r="I110" s="321">
        <v>16</v>
      </c>
      <c r="J110" s="321">
        <v>7</v>
      </c>
      <c r="K110" s="19"/>
      <c r="L110" s="399" t="s">
        <v>296</v>
      </c>
      <c r="M110" s="400"/>
      <c r="N110" s="405" t="s">
        <v>24</v>
      </c>
      <c r="AF110" s="13"/>
      <c r="AG110" s="13"/>
      <c r="AH110" s="13"/>
      <c r="AI110" s="13"/>
      <c r="AJ110" s="13"/>
      <c r="AK110" s="13"/>
      <c r="AL110" s="13"/>
      <c r="AM110" s="13"/>
      <c r="AN110" s="13"/>
    </row>
    <row r="111" spans="1:40" ht="25.5" customHeight="1" thickBot="1">
      <c r="A111" s="378" t="str">
        <f>A88</f>
        <v>ＨＨＨ</v>
      </c>
      <c r="B111" s="379"/>
      <c r="C111" s="379"/>
      <c r="D111" s="379"/>
      <c r="E111" s="379"/>
      <c r="F111" s="379"/>
      <c r="G111" s="380"/>
      <c r="H111" s="31"/>
      <c r="I111" s="31"/>
      <c r="J111" s="30"/>
      <c r="K111" s="19"/>
      <c r="L111" s="401"/>
      <c r="M111" s="402"/>
      <c r="N111" s="405"/>
      <c r="AF111" s="13"/>
      <c r="AG111" s="13"/>
      <c r="AH111" s="13"/>
      <c r="AI111" s="13"/>
      <c r="AJ111" s="13"/>
      <c r="AK111" s="13"/>
      <c r="AL111" s="13"/>
      <c r="AM111" s="13"/>
      <c r="AN111" s="13"/>
    </row>
    <row r="112" spans="8:40" ht="6" customHeight="1" thickBot="1">
      <c r="H112" s="29"/>
      <c r="I112" s="34"/>
      <c r="J112" s="392">
        <v>37</v>
      </c>
      <c r="K112" s="27"/>
      <c r="L112" s="401"/>
      <c r="M112" s="402"/>
      <c r="N112" s="405"/>
      <c r="AF112" s="13"/>
      <c r="AG112" s="13"/>
      <c r="AH112" s="13"/>
      <c r="AI112" s="13"/>
      <c r="AJ112" s="13"/>
      <c r="AK112" s="13"/>
      <c r="AL112" s="13"/>
      <c r="AM112" s="13"/>
      <c r="AN112" s="13"/>
    </row>
    <row r="113" spans="8:14" ht="6" customHeight="1" thickBot="1" thickTop="1">
      <c r="H113" s="29"/>
      <c r="I113" s="34"/>
      <c r="J113" s="393"/>
      <c r="K113" s="323"/>
      <c r="L113" s="401"/>
      <c r="M113" s="402"/>
      <c r="N113" s="405"/>
    </row>
    <row r="114" spans="1:14" ht="14.25" thickBot="1">
      <c r="A114" s="389" t="s">
        <v>94</v>
      </c>
      <c r="B114" s="390"/>
      <c r="C114" s="390"/>
      <c r="D114" s="390"/>
      <c r="E114" s="390"/>
      <c r="F114" s="390"/>
      <c r="G114" s="391"/>
      <c r="H114" s="359"/>
      <c r="I114" s="354"/>
      <c r="J114" s="354"/>
      <c r="K114" s="324"/>
      <c r="L114" s="401"/>
      <c r="M114" s="402"/>
      <c r="N114" s="405"/>
    </row>
    <row r="115" spans="1:14" ht="25.5" customHeight="1" thickBot="1" thickTop="1">
      <c r="A115" s="378" t="str">
        <f>A104</f>
        <v>会津大学ＤＵＡＬＢＯＯＴ</v>
      </c>
      <c r="B115" s="379"/>
      <c r="C115" s="379"/>
      <c r="D115" s="379"/>
      <c r="E115" s="379"/>
      <c r="F115" s="379"/>
      <c r="G115" s="380"/>
      <c r="H115" s="319">
        <v>11</v>
      </c>
      <c r="I115" s="320">
        <v>14</v>
      </c>
      <c r="J115" s="319">
        <v>11</v>
      </c>
      <c r="K115" s="19"/>
      <c r="L115" s="403"/>
      <c r="M115" s="404"/>
      <c r="N115" s="405"/>
    </row>
    <row r="116" ht="27" customHeight="1" thickBot="1"/>
    <row r="117" spans="1:13" ht="14.25" thickBot="1">
      <c r="A117" s="389" t="s">
        <v>87</v>
      </c>
      <c r="B117" s="390"/>
      <c r="C117" s="390"/>
      <c r="D117" s="390"/>
      <c r="E117" s="390"/>
      <c r="F117" s="390"/>
      <c r="G117" s="391"/>
      <c r="H117" s="335"/>
      <c r="I117" s="335">
        <v>11</v>
      </c>
      <c r="J117" s="335">
        <v>11</v>
      </c>
      <c r="K117" s="29"/>
      <c r="L117" s="29"/>
      <c r="M117" s="29"/>
    </row>
    <row r="118" spans="1:13" ht="25.5" customHeight="1" thickBot="1" thickTop="1">
      <c r="A118" s="378" t="str">
        <f>A84</f>
        <v>噛ませ犬</v>
      </c>
      <c r="B118" s="379"/>
      <c r="C118" s="379"/>
      <c r="D118" s="379"/>
      <c r="E118" s="379"/>
      <c r="F118" s="379"/>
      <c r="G118" s="380"/>
      <c r="H118" s="29"/>
      <c r="I118" s="29"/>
      <c r="J118" s="34"/>
      <c r="K118" s="358"/>
      <c r="L118" s="335">
        <v>16</v>
      </c>
      <c r="M118" s="335">
        <v>11</v>
      </c>
    </row>
    <row r="119" spans="8:17" ht="6" customHeight="1" thickBot="1">
      <c r="H119" s="29"/>
      <c r="I119" s="29"/>
      <c r="J119" s="392">
        <v>38</v>
      </c>
      <c r="K119" s="45"/>
      <c r="L119" s="34"/>
      <c r="M119" s="34"/>
      <c r="N119" s="341"/>
      <c r="O119" s="383" t="s">
        <v>118</v>
      </c>
      <c r="P119" s="384"/>
      <c r="Q119" s="13"/>
    </row>
    <row r="120" spans="8:26" ht="6" customHeight="1" thickBot="1">
      <c r="H120" s="29"/>
      <c r="I120" s="29"/>
      <c r="J120" s="392"/>
      <c r="K120" s="29"/>
      <c r="L120" s="34"/>
      <c r="M120" s="34"/>
      <c r="N120" s="341"/>
      <c r="O120" s="385"/>
      <c r="P120" s="386"/>
      <c r="Q120" s="381" t="s">
        <v>71</v>
      </c>
      <c r="X120" s="382" t="s">
        <v>72</v>
      </c>
      <c r="Y120" s="383" t="s">
        <v>121</v>
      </c>
      <c r="Z120" s="384"/>
    </row>
    <row r="121" spans="1:37" ht="13.5">
      <c r="A121" s="389" t="s">
        <v>88</v>
      </c>
      <c r="B121" s="390"/>
      <c r="C121" s="390"/>
      <c r="D121" s="390"/>
      <c r="E121" s="390"/>
      <c r="F121" s="390"/>
      <c r="G121" s="391"/>
      <c r="H121" s="28"/>
      <c r="I121" s="28"/>
      <c r="J121" s="33"/>
      <c r="K121" s="29"/>
      <c r="L121" s="34"/>
      <c r="M121" s="34"/>
      <c r="N121" s="341"/>
      <c r="O121" s="385"/>
      <c r="P121" s="386"/>
      <c r="Q121" s="381"/>
      <c r="S121" s="13"/>
      <c r="T121" s="13"/>
      <c r="U121" s="13"/>
      <c r="V121" s="13"/>
      <c r="W121" s="13"/>
      <c r="X121" s="382"/>
      <c r="Y121" s="385"/>
      <c r="Z121" s="386"/>
      <c r="AA121" s="23"/>
      <c r="AB121" s="273">
        <v>4</v>
      </c>
      <c r="AC121" s="273">
        <v>8</v>
      </c>
      <c r="AD121" s="273">
        <v>12</v>
      </c>
      <c r="AE121" s="389" t="s">
        <v>95</v>
      </c>
      <c r="AF121" s="390"/>
      <c r="AG121" s="390"/>
      <c r="AH121" s="390"/>
      <c r="AI121" s="390"/>
      <c r="AJ121" s="390"/>
      <c r="AK121" s="391"/>
    </row>
    <row r="122" spans="1:37" ht="25.5" customHeight="1" thickBot="1">
      <c r="A122" s="378" t="str">
        <f>A108</f>
        <v>任侠ＤＯＧＳ</v>
      </c>
      <c r="B122" s="379"/>
      <c r="C122" s="379"/>
      <c r="D122" s="379"/>
      <c r="E122" s="379"/>
      <c r="F122" s="379"/>
      <c r="G122" s="380"/>
      <c r="H122" s="29"/>
      <c r="I122" s="295">
        <v>9</v>
      </c>
      <c r="J122" s="295">
        <v>5</v>
      </c>
      <c r="K122" s="29"/>
      <c r="L122" s="29"/>
      <c r="M122" s="34"/>
      <c r="N122" s="341"/>
      <c r="O122" s="385"/>
      <c r="P122" s="386"/>
      <c r="Q122" s="381"/>
      <c r="S122" s="13"/>
      <c r="T122" s="13"/>
      <c r="U122" s="13"/>
      <c r="V122" s="13"/>
      <c r="W122" s="13"/>
      <c r="X122" s="382"/>
      <c r="Y122" s="385"/>
      <c r="Z122" s="386"/>
      <c r="AA122" s="23"/>
      <c r="AB122" s="37"/>
      <c r="AC122" s="38"/>
      <c r="AD122" s="38"/>
      <c r="AE122" s="378" t="str">
        <f>A122</f>
        <v>任侠ＤＯＧＳ</v>
      </c>
      <c r="AF122" s="379"/>
      <c r="AG122" s="379"/>
      <c r="AH122" s="379"/>
      <c r="AI122" s="379"/>
      <c r="AJ122" s="379"/>
      <c r="AK122" s="380"/>
    </row>
    <row r="123" spans="8:30" ht="6" customHeight="1" thickBot="1">
      <c r="H123" s="29"/>
      <c r="I123" s="29"/>
      <c r="J123" s="29"/>
      <c r="K123" s="29"/>
      <c r="L123" s="29"/>
      <c r="M123" s="393">
        <v>40</v>
      </c>
      <c r="N123" s="342"/>
      <c r="O123" s="385"/>
      <c r="P123" s="386"/>
      <c r="Q123" s="381"/>
      <c r="S123" s="13"/>
      <c r="T123" s="13"/>
      <c r="U123" s="13"/>
      <c r="V123" s="13"/>
      <c r="W123" s="13"/>
      <c r="X123" s="382"/>
      <c r="Y123" s="385"/>
      <c r="Z123" s="386"/>
      <c r="AA123" s="337"/>
      <c r="AB123" s="394">
        <v>41</v>
      </c>
      <c r="AC123" s="39"/>
      <c r="AD123" s="39"/>
    </row>
    <row r="124" spans="8:30" ht="6" customHeight="1" thickBot="1" thickTop="1">
      <c r="H124" s="29"/>
      <c r="I124" s="29"/>
      <c r="J124" s="29"/>
      <c r="K124" s="29"/>
      <c r="L124" s="29"/>
      <c r="M124" s="392"/>
      <c r="O124" s="385"/>
      <c r="P124" s="386"/>
      <c r="Q124" s="381"/>
      <c r="S124" s="13"/>
      <c r="T124" s="13"/>
      <c r="U124" s="13"/>
      <c r="V124" s="13"/>
      <c r="W124" s="13"/>
      <c r="X124" s="382"/>
      <c r="Y124" s="385"/>
      <c r="Z124" s="386"/>
      <c r="AA124" s="353"/>
      <c r="AB124" s="395"/>
      <c r="AC124" s="39"/>
      <c r="AD124" s="39"/>
    </row>
    <row r="125" spans="1:37" ht="14.25" thickBot="1">
      <c r="A125" s="389" t="s">
        <v>89</v>
      </c>
      <c r="B125" s="390"/>
      <c r="C125" s="390"/>
      <c r="D125" s="390"/>
      <c r="E125" s="390"/>
      <c r="F125" s="390"/>
      <c r="G125" s="391"/>
      <c r="H125" s="28"/>
      <c r="I125" s="332">
        <v>9</v>
      </c>
      <c r="J125" s="332">
        <v>9</v>
      </c>
      <c r="K125" s="29"/>
      <c r="L125" s="29"/>
      <c r="M125" s="32"/>
      <c r="O125" s="385"/>
      <c r="P125" s="386"/>
      <c r="Q125" s="381"/>
      <c r="S125" s="13"/>
      <c r="T125" s="13"/>
      <c r="U125" s="13"/>
      <c r="V125" s="13"/>
      <c r="W125" s="13"/>
      <c r="X125" s="382"/>
      <c r="Y125" s="385"/>
      <c r="Z125" s="386"/>
      <c r="AA125" s="343"/>
      <c r="AB125" s="338"/>
      <c r="AC125" s="338"/>
      <c r="AD125" s="338"/>
      <c r="AE125" s="389" t="s">
        <v>96</v>
      </c>
      <c r="AF125" s="390"/>
      <c r="AG125" s="390"/>
      <c r="AH125" s="390"/>
      <c r="AI125" s="390"/>
      <c r="AJ125" s="390"/>
      <c r="AK125" s="391"/>
    </row>
    <row r="126" spans="1:37" ht="25.5" customHeight="1" thickBot="1" thickTop="1">
      <c r="A126" s="378" t="str">
        <f>A96</f>
        <v>ＪＡＶＡ</v>
      </c>
      <c r="B126" s="379"/>
      <c r="C126" s="379"/>
      <c r="D126" s="379"/>
      <c r="E126" s="379"/>
      <c r="F126" s="379"/>
      <c r="G126" s="380"/>
      <c r="H126" s="29"/>
      <c r="I126" s="29"/>
      <c r="J126" s="32"/>
      <c r="K126" s="29"/>
      <c r="L126" s="29"/>
      <c r="M126" s="32"/>
      <c r="O126" s="385"/>
      <c r="P126" s="386"/>
      <c r="Q126" s="381"/>
      <c r="S126" s="13"/>
      <c r="T126" s="13"/>
      <c r="U126" s="13"/>
      <c r="V126" s="13"/>
      <c r="W126" s="13"/>
      <c r="X126" s="382"/>
      <c r="Y126" s="385"/>
      <c r="Z126" s="386"/>
      <c r="AA126" s="23"/>
      <c r="AB126" s="289">
        <v>11</v>
      </c>
      <c r="AC126" s="289">
        <v>11</v>
      </c>
      <c r="AD126" s="289">
        <v>10</v>
      </c>
      <c r="AE126" s="378" t="str">
        <f>A126</f>
        <v>ＪＡＶＡ</v>
      </c>
      <c r="AF126" s="379"/>
      <c r="AG126" s="379"/>
      <c r="AH126" s="379"/>
      <c r="AI126" s="379"/>
      <c r="AJ126" s="379"/>
      <c r="AK126" s="380"/>
    </row>
    <row r="127" spans="8:26" ht="6" customHeight="1" thickBot="1">
      <c r="H127" s="29"/>
      <c r="I127" s="29"/>
      <c r="J127" s="392">
        <v>39</v>
      </c>
      <c r="K127" s="45"/>
      <c r="L127" s="34"/>
      <c r="M127" s="32"/>
      <c r="O127" s="385"/>
      <c r="P127" s="386"/>
      <c r="Q127" s="381"/>
      <c r="S127" s="13"/>
      <c r="T127" s="13"/>
      <c r="U127" s="13"/>
      <c r="V127" s="13"/>
      <c r="W127" s="13"/>
      <c r="X127" s="382"/>
      <c r="Y127" s="387"/>
      <c r="Z127" s="388"/>
    </row>
    <row r="128" spans="8:24" ht="6" customHeight="1" thickBot="1">
      <c r="H128" s="29"/>
      <c r="I128" s="29"/>
      <c r="J128" s="392"/>
      <c r="K128" s="356"/>
      <c r="L128" s="354"/>
      <c r="M128" s="355"/>
      <c r="O128" s="387"/>
      <c r="P128" s="388"/>
      <c r="S128" s="13"/>
      <c r="T128" s="13"/>
      <c r="U128" s="13"/>
      <c r="V128" s="13"/>
      <c r="W128" s="13"/>
      <c r="X128" s="35"/>
    </row>
    <row r="129" spans="1:23" ht="15" thickBot="1" thickTop="1">
      <c r="A129" s="389" t="s">
        <v>90</v>
      </c>
      <c r="B129" s="390"/>
      <c r="C129" s="390"/>
      <c r="D129" s="390"/>
      <c r="E129" s="390"/>
      <c r="F129" s="390"/>
      <c r="G129" s="391"/>
      <c r="H129" s="354"/>
      <c r="I129" s="354"/>
      <c r="J129" s="354"/>
      <c r="K129" s="357"/>
      <c r="L129" s="295">
        <v>15</v>
      </c>
      <c r="M129" s="295">
        <v>7</v>
      </c>
      <c r="S129" s="13"/>
      <c r="T129" s="13"/>
      <c r="U129" s="35"/>
      <c r="V129" s="35"/>
      <c r="W129" s="13"/>
    </row>
    <row r="130" spans="1:23" ht="25.5" customHeight="1" thickBot="1" thickTop="1">
      <c r="A130" s="378" t="str">
        <f>A92</f>
        <v>ＳＴＮＰ国際空港</v>
      </c>
      <c r="B130" s="379"/>
      <c r="C130" s="379"/>
      <c r="D130" s="379"/>
      <c r="E130" s="379"/>
      <c r="F130" s="379"/>
      <c r="G130" s="380"/>
      <c r="H130" s="29"/>
      <c r="I130" s="295">
        <v>11</v>
      </c>
      <c r="J130" s="295">
        <v>11</v>
      </c>
      <c r="K130" s="29"/>
      <c r="L130" s="29"/>
      <c r="M130" s="29"/>
      <c r="S130" s="36"/>
      <c r="T130" s="13"/>
      <c r="U130" s="35"/>
      <c r="V130" s="35"/>
      <c r="W130" s="13"/>
    </row>
  </sheetData>
  <sheetProtection/>
  <mergeCells count="155">
    <mergeCell ref="AJ4:AP4"/>
    <mergeCell ref="AJ52:AP52"/>
    <mergeCell ref="AJ48:AP48"/>
    <mergeCell ref="AJ44:AP44"/>
    <mergeCell ref="AJ40:AP40"/>
    <mergeCell ref="AJ36:AP36"/>
    <mergeCell ref="AJ32:AP32"/>
    <mergeCell ref="AJ3:AP3"/>
    <mergeCell ref="AJ51:AP51"/>
    <mergeCell ref="AJ47:AP47"/>
    <mergeCell ref="AJ43:AP43"/>
    <mergeCell ref="AJ39:AP39"/>
    <mergeCell ref="AJ35:AP35"/>
    <mergeCell ref="AJ31:AP31"/>
    <mergeCell ref="AJ24:AP24"/>
    <mergeCell ref="AJ20:AP20"/>
    <mergeCell ref="AJ12:AP12"/>
    <mergeCell ref="A39:G39"/>
    <mergeCell ref="A52:G52"/>
    <mergeCell ref="A51:G51"/>
    <mergeCell ref="A48:G48"/>
    <mergeCell ref="A47:G47"/>
    <mergeCell ref="AJ7:AP7"/>
    <mergeCell ref="U42:V43"/>
    <mergeCell ref="AJ8:AP8"/>
    <mergeCell ref="A12:G12"/>
    <mergeCell ref="A8:G8"/>
    <mergeCell ref="A11:G11"/>
    <mergeCell ref="A7:G7"/>
    <mergeCell ref="A20:G20"/>
    <mergeCell ref="A19:G19"/>
    <mergeCell ref="A16:G16"/>
    <mergeCell ref="A15:G15"/>
    <mergeCell ref="A4:G4"/>
    <mergeCell ref="A3:G3"/>
    <mergeCell ref="A36:G36"/>
    <mergeCell ref="A35:G35"/>
    <mergeCell ref="A32:G32"/>
    <mergeCell ref="A31:G31"/>
    <mergeCell ref="A28:G28"/>
    <mergeCell ref="A27:G27"/>
    <mergeCell ref="A24:G24"/>
    <mergeCell ref="A23:G23"/>
    <mergeCell ref="S29:S30"/>
    <mergeCell ref="J45:J46"/>
    <mergeCell ref="M101:M102"/>
    <mergeCell ref="AG9:AG10"/>
    <mergeCell ref="AG17:AG18"/>
    <mergeCell ref="AJ23:AP23"/>
    <mergeCell ref="AJ19:AP19"/>
    <mergeCell ref="AJ15:AP15"/>
    <mergeCell ref="AJ11:AP11"/>
    <mergeCell ref="AJ16:AP16"/>
    <mergeCell ref="U10:V13"/>
    <mergeCell ref="AD6:AD7"/>
    <mergeCell ref="AD20:AD21"/>
    <mergeCell ref="U14:V41"/>
    <mergeCell ref="AA13:AA14"/>
    <mergeCell ref="AA41:AA42"/>
    <mergeCell ref="M48:M49"/>
    <mergeCell ref="X29:X30"/>
    <mergeCell ref="A107:G107"/>
    <mergeCell ref="A103:G103"/>
    <mergeCell ref="A99:G99"/>
    <mergeCell ref="J81:J82"/>
    <mergeCell ref="J105:J106"/>
    <mergeCell ref="P93:P94"/>
    <mergeCell ref="J89:J90"/>
    <mergeCell ref="M86:M87"/>
    <mergeCell ref="M6:M7"/>
    <mergeCell ref="J25:J26"/>
    <mergeCell ref="P13:P14"/>
    <mergeCell ref="M20:M21"/>
    <mergeCell ref="M34:M35"/>
    <mergeCell ref="P41:P42"/>
    <mergeCell ref="J9:J10"/>
    <mergeCell ref="J17:J18"/>
    <mergeCell ref="A54:G54"/>
    <mergeCell ref="AD34:AD35"/>
    <mergeCell ref="AG37:AG38"/>
    <mergeCell ref="AG45:AG46"/>
    <mergeCell ref="AD48:AD49"/>
    <mergeCell ref="L54:M59"/>
    <mergeCell ref="J37:J38"/>
    <mergeCell ref="A44:G44"/>
    <mergeCell ref="A43:G43"/>
    <mergeCell ref="A40:G40"/>
    <mergeCell ref="X64:X71"/>
    <mergeCell ref="A73:G73"/>
    <mergeCell ref="A69:G69"/>
    <mergeCell ref="A65:G65"/>
    <mergeCell ref="J71:J72"/>
    <mergeCell ref="J63:J64"/>
    <mergeCell ref="O63:P71"/>
    <mergeCell ref="J56:J57"/>
    <mergeCell ref="AE65:AK65"/>
    <mergeCell ref="AE66:AK66"/>
    <mergeCell ref="AE69:AK69"/>
    <mergeCell ref="AE70:AK70"/>
    <mergeCell ref="Q64:Q71"/>
    <mergeCell ref="N54:N59"/>
    <mergeCell ref="AB67:AB68"/>
    <mergeCell ref="M67:M68"/>
    <mergeCell ref="Y64:Z71"/>
    <mergeCell ref="A74:G74"/>
    <mergeCell ref="A70:G70"/>
    <mergeCell ref="A66:G66"/>
    <mergeCell ref="A62:G62"/>
    <mergeCell ref="A59:G59"/>
    <mergeCell ref="A55:G55"/>
    <mergeCell ref="A61:G61"/>
    <mergeCell ref="A58:G58"/>
    <mergeCell ref="A87:G87"/>
    <mergeCell ref="A83:G83"/>
    <mergeCell ref="A79:G79"/>
    <mergeCell ref="A108:G108"/>
    <mergeCell ref="A104:G104"/>
    <mergeCell ref="A100:G100"/>
    <mergeCell ref="A96:G96"/>
    <mergeCell ref="A92:G92"/>
    <mergeCell ref="A84:G84"/>
    <mergeCell ref="A80:G80"/>
    <mergeCell ref="T87:T101"/>
    <mergeCell ref="A110:G110"/>
    <mergeCell ref="L110:M115"/>
    <mergeCell ref="N110:N115"/>
    <mergeCell ref="A111:G111"/>
    <mergeCell ref="J112:J113"/>
    <mergeCell ref="A114:G114"/>
    <mergeCell ref="A95:G95"/>
    <mergeCell ref="AE121:AK121"/>
    <mergeCell ref="A122:G122"/>
    <mergeCell ref="AE122:AK122"/>
    <mergeCell ref="M123:M124"/>
    <mergeCell ref="AB123:AB124"/>
    <mergeCell ref="A88:G88"/>
    <mergeCell ref="A91:G91"/>
    <mergeCell ref="J97:J98"/>
    <mergeCell ref="R85:S102"/>
    <mergeCell ref="AE125:AK125"/>
    <mergeCell ref="A126:G126"/>
    <mergeCell ref="AE126:AK126"/>
    <mergeCell ref="J127:J128"/>
    <mergeCell ref="A129:G129"/>
    <mergeCell ref="A115:G115"/>
    <mergeCell ref="A117:G117"/>
    <mergeCell ref="A118:G118"/>
    <mergeCell ref="J119:J120"/>
    <mergeCell ref="O119:P128"/>
    <mergeCell ref="A130:G130"/>
    <mergeCell ref="Q120:Q127"/>
    <mergeCell ref="X120:X127"/>
    <mergeCell ref="Y120:Z127"/>
    <mergeCell ref="A121:G121"/>
    <mergeCell ref="A125:G125"/>
  </mergeCells>
  <printOptions/>
  <pageMargins left="0.11811023622047245" right="0.1968503937007874" top="0.3937007874015748" bottom="0.31496062992125984" header="0.5118110236220472" footer="0.1968503937007874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77"/>
  <sheetViews>
    <sheetView zoomScalePageLayoutView="0" workbookViewId="0" topLeftCell="A49">
      <selection activeCell="Q67" sqref="Q67"/>
    </sheetView>
  </sheetViews>
  <sheetFormatPr defaultColWidth="9.00390625" defaultRowHeight="13.5"/>
  <cols>
    <col min="1" max="1" width="17.25390625" style="53" customWidth="1"/>
    <col min="2" max="10" width="5.625" style="76" customWidth="1"/>
    <col min="11" max="13" width="4.375" style="76" customWidth="1"/>
    <col min="14" max="18" width="4.875" style="76" customWidth="1"/>
    <col min="19" max="20" width="4.875" style="77" customWidth="1"/>
    <col min="21" max="21" width="3.875" style="77" customWidth="1"/>
    <col min="22" max="22" width="3.125" style="74" hidden="1" customWidth="1"/>
    <col min="23" max="23" width="3.125" style="75" hidden="1" customWidth="1"/>
    <col min="24" max="24" width="2.375" style="75" hidden="1" customWidth="1"/>
    <col min="25" max="25" width="3.125" style="74" hidden="1" customWidth="1"/>
    <col min="26" max="26" width="5.50390625" style="75" hidden="1" customWidth="1"/>
    <col min="27" max="27" width="2.375" style="75" hidden="1" customWidth="1"/>
    <col min="28" max="28" width="5.50390625" style="74" hidden="1" customWidth="1"/>
    <col min="29" max="30" width="5.50390625" style="75" hidden="1" customWidth="1"/>
    <col min="31" max="31" width="1.625" style="74" customWidth="1"/>
    <col min="32" max="32" width="2.625" style="75" customWidth="1"/>
    <col min="33" max="33" width="3.00390625" style="52" customWidth="1"/>
    <col min="34" max="34" width="9.00390625" style="52" customWidth="1"/>
    <col min="35" max="16384" width="9.00390625" style="53" customWidth="1"/>
  </cols>
  <sheetData>
    <row r="1" spans="1:32" ht="21.75" customHeight="1" thickBot="1">
      <c r="A1" s="490" t="s">
        <v>160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"/>
      <c r="S1" s="49"/>
      <c r="T1" s="49"/>
      <c r="U1" s="50"/>
      <c r="V1" s="50"/>
      <c r="W1" s="51"/>
      <c r="X1" s="51"/>
      <c r="Y1" s="50"/>
      <c r="Z1" s="51"/>
      <c r="AA1" s="51"/>
      <c r="AB1" s="50"/>
      <c r="AC1" s="51"/>
      <c r="AD1" s="51"/>
      <c r="AE1" s="50"/>
      <c r="AF1" s="51"/>
    </row>
    <row r="2" spans="1:37" s="63" customFormat="1" ht="47.25" customHeight="1" thickBot="1">
      <c r="A2" s="54" t="s">
        <v>161</v>
      </c>
      <c r="B2" s="462" t="s">
        <v>297</v>
      </c>
      <c r="C2" s="460"/>
      <c r="D2" s="459"/>
      <c r="E2" s="488" t="s">
        <v>298</v>
      </c>
      <c r="F2" s="488"/>
      <c r="G2" s="488"/>
      <c r="H2" s="459" t="s">
        <v>299</v>
      </c>
      <c r="I2" s="460"/>
      <c r="J2" s="462"/>
      <c r="K2" s="55" t="s">
        <v>153</v>
      </c>
      <c r="L2" s="56" t="s">
        <v>154</v>
      </c>
      <c r="M2" s="57" t="s">
        <v>155</v>
      </c>
      <c r="N2" s="57" t="s">
        <v>156</v>
      </c>
      <c r="O2" s="57" t="s">
        <v>157</v>
      </c>
      <c r="P2" s="57" t="s">
        <v>158</v>
      </c>
      <c r="Q2" s="58" t="s">
        <v>159</v>
      </c>
      <c r="R2" s="59"/>
      <c r="S2" s="60" t="s">
        <v>153</v>
      </c>
      <c r="T2" s="61" t="s">
        <v>154</v>
      </c>
      <c r="U2" s="61"/>
      <c r="V2" s="60" t="s">
        <v>153</v>
      </c>
      <c r="W2" s="61" t="s">
        <v>154</v>
      </c>
      <c r="X2" s="61"/>
      <c r="Y2" s="60" t="s">
        <v>153</v>
      </c>
      <c r="Z2" s="61" t="s">
        <v>154</v>
      </c>
      <c r="AA2" s="61"/>
      <c r="AB2" s="60"/>
      <c r="AC2" s="61"/>
      <c r="AD2" s="62"/>
      <c r="AE2" s="62"/>
      <c r="AF2" s="62"/>
      <c r="AG2" s="62"/>
      <c r="AH2" s="62"/>
      <c r="AI2" s="59"/>
      <c r="AJ2" s="59"/>
      <c r="AK2" s="59"/>
    </row>
    <row r="3" spans="1:37" s="63" customFormat="1" ht="18" customHeight="1" thickTop="1">
      <c r="A3" s="489" t="str">
        <f>B2</f>
        <v>1の敗者　　　　　　　狼煙</v>
      </c>
      <c r="B3" s="216"/>
      <c r="C3" s="216"/>
      <c r="D3" s="216"/>
      <c r="E3" s="217">
        <v>11</v>
      </c>
      <c r="F3" s="64"/>
      <c r="G3" s="218">
        <v>4</v>
      </c>
      <c r="H3" s="219">
        <v>11</v>
      </c>
      <c r="I3" s="66"/>
      <c r="J3" s="216">
        <v>6</v>
      </c>
      <c r="K3" s="455">
        <f>SUM(U3,X3,AA3,AD3)</f>
        <v>2</v>
      </c>
      <c r="L3" s="449">
        <v>0</v>
      </c>
      <c r="M3" s="449">
        <f>SUM(S3:S5)-SUM(T3:T5)+SUM(V3:V5)-SUM(W3:W5)+SUM(Y3:Y5)-SUM(Z3:Z5)+SUM(AB3:AB5)-SUM(AC3:AC5)</f>
        <v>3</v>
      </c>
      <c r="N3" s="449">
        <f>O3-P3</f>
        <v>20</v>
      </c>
      <c r="O3" s="449">
        <f>SUM(B3:B5,E3:E5,H3:H5,)</f>
        <v>52</v>
      </c>
      <c r="P3" s="449">
        <f>SUM(D3:D5,G3:G5,J3:J5,)</f>
        <v>32</v>
      </c>
      <c r="Q3" s="471">
        <v>1</v>
      </c>
      <c r="R3" s="59"/>
      <c r="S3" s="60">
        <f aca="true" t="shared" si="0" ref="S3:S11">IF(B3&gt;D3,1,0)</f>
        <v>0</v>
      </c>
      <c r="T3" s="61">
        <f aca="true" t="shared" si="1" ref="T3:T11">IF(B3&lt;D3,1,0)</f>
        <v>0</v>
      </c>
      <c r="U3" s="61">
        <f>IF(SUM(S3:S5)&gt;SUM(T3:T5),1,0)</f>
        <v>0</v>
      </c>
      <c r="V3" s="60">
        <f aca="true" t="shared" si="2" ref="V3:V11">IF(E3&gt;G3,1,0)</f>
        <v>1</v>
      </c>
      <c r="W3" s="61">
        <f aca="true" t="shared" si="3" ref="W3:W11">IF(E3&lt;G3,1,0)</f>
        <v>0</v>
      </c>
      <c r="X3" s="61">
        <f>IF(SUM(V3:V5)&gt;SUM(W3:W5),1,0)</f>
        <v>1</v>
      </c>
      <c r="Y3" s="60">
        <f aca="true" t="shared" si="4" ref="Y3:Y11">IF(H3&gt;J3,1,0)</f>
        <v>1</v>
      </c>
      <c r="Z3" s="61">
        <f aca="true" t="shared" si="5" ref="Z3:Z11">IF(H3&lt;J3,1,0)</f>
        <v>0</v>
      </c>
      <c r="AA3" s="61">
        <f>IF(SUM(Y3:Y5)&gt;SUM(Z3:Z5),1,0)</f>
        <v>1</v>
      </c>
      <c r="AB3" s="60"/>
      <c r="AC3" s="61"/>
      <c r="AD3" s="61"/>
      <c r="AE3" s="62"/>
      <c r="AF3" s="62"/>
      <c r="AG3" s="62"/>
      <c r="AH3" s="62"/>
      <c r="AI3" s="59"/>
      <c r="AJ3" s="59"/>
      <c r="AK3" s="59"/>
    </row>
    <row r="4" spans="1:37" s="63" customFormat="1" ht="18" customHeight="1">
      <c r="A4" s="485"/>
      <c r="B4" s="219"/>
      <c r="C4" s="219"/>
      <c r="D4" s="219"/>
      <c r="E4" s="220">
        <v>8</v>
      </c>
      <c r="F4" s="66" t="s">
        <v>287</v>
      </c>
      <c r="G4" s="221">
        <v>11</v>
      </c>
      <c r="H4" s="219"/>
      <c r="I4" s="66" t="s">
        <v>287</v>
      </c>
      <c r="J4" s="219"/>
      <c r="K4" s="467"/>
      <c r="L4" s="450"/>
      <c r="M4" s="450"/>
      <c r="N4" s="450"/>
      <c r="O4" s="450"/>
      <c r="P4" s="450"/>
      <c r="Q4" s="448"/>
      <c r="R4" s="59"/>
      <c r="S4" s="60">
        <f t="shared" si="0"/>
        <v>0</v>
      </c>
      <c r="T4" s="61">
        <f t="shared" si="1"/>
        <v>0</v>
      </c>
      <c r="U4" s="61"/>
      <c r="V4" s="60">
        <f t="shared" si="2"/>
        <v>0</v>
      </c>
      <c r="W4" s="61">
        <f t="shared" si="3"/>
        <v>1</v>
      </c>
      <c r="X4" s="61"/>
      <c r="Y4" s="60">
        <f t="shared" si="4"/>
        <v>0</v>
      </c>
      <c r="Z4" s="61">
        <f t="shared" si="5"/>
        <v>0</v>
      </c>
      <c r="AA4" s="61"/>
      <c r="AB4" s="60"/>
      <c r="AC4" s="61"/>
      <c r="AD4" s="62"/>
      <c r="AE4" s="62"/>
      <c r="AF4" s="62"/>
      <c r="AG4" s="62"/>
      <c r="AH4" s="62"/>
      <c r="AI4" s="59"/>
      <c r="AJ4" s="59"/>
      <c r="AK4" s="59"/>
    </row>
    <row r="5" spans="1:37" s="63" customFormat="1" ht="18" customHeight="1">
      <c r="A5" s="487"/>
      <c r="B5" s="222"/>
      <c r="C5" s="222"/>
      <c r="D5" s="222"/>
      <c r="E5" s="223">
        <v>11</v>
      </c>
      <c r="F5" s="371"/>
      <c r="G5" s="224">
        <v>7</v>
      </c>
      <c r="H5" s="222">
        <v>11</v>
      </c>
      <c r="I5" s="371"/>
      <c r="J5" s="222">
        <v>4</v>
      </c>
      <c r="K5" s="467"/>
      <c r="L5" s="450"/>
      <c r="M5" s="450"/>
      <c r="N5" s="450"/>
      <c r="O5" s="450"/>
      <c r="P5" s="450"/>
      <c r="Q5" s="448"/>
      <c r="R5" s="59"/>
      <c r="S5" s="60">
        <f t="shared" si="0"/>
        <v>0</v>
      </c>
      <c r="T5" s="61">
        <f t="shared" si="1"/>
        <v>0</v>
      </c>
      <c r="U5" s="61"/>
      <c r="V5" s="60">
        <f t="shared" si="2"/>
        <v>1</v>
      </c>
      <c r="W5" s="61">
        <f t="shared" si="3"/>
        <v>0</v>
      </c>
      <c r="X5" s="61"/>
      <c r="Y5" s="60">
        <f t="shared" si="4"/>
        <v>1</v>
      </c>
      <c r="Z5" s="61">
        <f t="shared" si="5"/>
        <v>0</v>
      </c>
      <c r="AA5" s="61"/>
      <c r="AB5" s="60"/>
      <c r="AC5" s="61"/>
      <c r="AD5" s="62"/>
      <c r="AE5" s="62"/>
      <c r="AF5" s="62"/>
      <c r="AG5" s="62"/>
      <c r="AH5" s="62"/>
      <c r="AI5" s="59"/>
      <c r="AJ5" s="59"/>
      <c r="AK5" s="59"/>
    </row>
    <row r="6" spans="1:37" s="63" customFormat="1" ht="18" customHeight="1">
      <c r="A6" s="485" t="str">
        <f>E2</f>
        <v>６の敗者　　　　　　　　めたぼーず</v>
      </c>
      <c r="B6" s="219">
        <f>G3</f>
        <v>4</v>
      </c>
      <c r="C6" s="66"/>
      <c r="D6" s="219">
        <f>E3</f>
        <v>11</v>
      </c>
      <c r="E6" s="220"/>
      <c r="F6" s="66"/>
      <c r="G6" s="221"/>
      <c r="H6" s="219">
        <v>11</v>
      </c>
      <c r="I6" s="66"/>
      <c r="J6" s="219">
        <v>5</v>
      </c>
      <c r="K6" s="467">
        <f>SUM(U6,X6,AA6,AD6)</f>
        <v>1</v>
      </c>
      <c r="L6" s="450">
        <v>1</v>
      </c>
      <c r="M6" s="449">
        <f>SUM(S6:S8)-SUM(T6:T8)+SUM(V6:V8)-SUM(W6:W8)+SUM(Y6:Y8)-SUM(Z6:Z8)+SUM(AB6:AB8)-SUM(AC6:AC8)</f>
        <v>1</v>
      </c>
      <c r="N6" s="449">
        <f>O6-P6</f>
        <v>7</v>
      </c>
      <c r="O6" s="449">
        <f>SUM(B6:B8,E6:E8,H6:H8)</f>
        <v>44</v>
      </c>
      <c r="P6" s="449">
        <f>SUM(D6:D8,G6:G8,J6:J8,)</f>
        <v>37</v>
      </c>
      <c r="Q6" s="448">
        <v>2</v>
      </c>
      <c r="R6" s="59"/>
      <c r="S6" s="60">
        <f t="shared" si="0"/>
        <v>0</v>
      </c>
      <c r="T6" s="61">
        <f t="shared" si="1"/>
        <v>1</v>
      </c>
      <c r="U6" s="61">
        <f>IF(SUM(S6:S8)&gt;SUM(T6:T8),1,0)</f>
        <v>0</v>
      </c>
      <c r="V6" s="60">
        <f t="shared" si="2"/>
        <v>0</v>
      </c>
      <c r="W6" s="61">
        <f t="shared" si="3"/>
        <v>0</v>
      </c>
      <c r="X6" s="61">
        <f>IF(SUM(V6:V8)&gt;SUM(W6:W8),1,0)</f>
        <v>0</v>
      </c>
      <c r="Y6" s="60">
        <f t="shared" si="4"/>
        <v>1</v>
      </c>
      <c r="Z6" s="61">
        <f t="shared" si="5"/>
        <v>0</v>
      </c>
      <c r="AA6" s="61">
        <f>IF(SUM(Y6:Y8)&gt;SUM(Z6:Z8),1,0)</f>
        <v>1</v>
      </c>
      <c r="AB6" s="60"/>
      <c r="AC6" s="61"/>
      <c r="AD6" s="61"/>
      <c r="AE6" s="62"/>
      <c r="AF6" s="62"/>
      <c r="AG6" s="62"/>
      <c r="AH6" s="62"/>
      <c r="AI6" s="59"/>
      <c r="AJ6" s="59"/>
      <c r="AK6" s="59"/>
    </row>
    <row r="7" spans="1:37" s="63" customFormat="1" ht="18" customHeight="1">
      <c r="A7" s="485"/>
      <c r="B7" s="219">
        <f>G4</f>
        <v>11</v>
      </c>
      <c r="C7" s="66" t="s">
        <v>288</v>
      </c>
      <c r="D7" s="219">
        <f>E4</f>
        <v>8</v>
      </c>
      <c r="E7" s="220"/>
      <c r="F7" s="66"/>
      <c r="G7" s="221"/>
      <c r="H7" s="219"/>
      <c r="I7" s="66" t="s">
        <v>287</v>
      </c>
      <c r="J7" s="219"/>
      <c r="K7" s="467"/>
      <c r="L7" s="450"/>
      <c r="M7" s="450"/>
      <c r="N7" s="450"/>
      <c r="O7" s="450"/>
      <c r="P7" s="450"/>
      <c r="Q7" s="448"/>
      <c r="R7" s="59"/>
      <c r="S7" s="60">
        <f t="shared" si="0"/>
        <v>1</v>
      </c>
      <c r="T7" s="61">
        <f t="shared" si="1"/>
        <v>0</v>
      </c>
      <c r="U7" s="61"/>
      <c r="V7" s="60">
        <f t="shared" si="2"/>
        <v>0</v>
      </c>
      <c r="W7" s="61">
        <f t="shared" si="3"/>
        <v>0</v>
      </c>
      <c r="X7" s="61"/>
      <c r="Y7" s="60">
        <f t="shared" si="4"/>
        <v>0</v>
      </c>
      <c r="Z7" s="61">
        <f t="shared" si="5"/>
        <v>0</v>
      </c>
      <c r="AA7" s="61"/>
      <c r="AB7" s="60"/>
      <c r="AC7" s="61"/>
      <c r="AD7" s="62"/>
      <c r="AE7" s="62"/>
      <c r="AF7" s="62"/>
      <c r="AG7" s="62"/>
      <c r="AH7" s="62"/>
      <c r="AI7" s="59"/>
      <c r="AJ7" s="59"/>
      <c r="AK7" s="59"/>
    </row>
    <row r="8" spans="1:37" s="63" customFormat="1" ht="18" customHeight="1">
      <c r="A8" s="487"/>
      <c r="B8" s="222">
        <f>G5</f>
        <v>7</v>
      </c>
      <c r="C8" s="371"/>
      <c r="D8" s="222">
        <f>E5</f>
        <v>11</v>
      </c>
      <c r="E8" s="223"/>
      <c r="F8" s="371"/>
      <c r="G8" s="224"/>
      <c r="H8" s="222">
        <v>11</v>
      </c>
      <c r="I8" s="371"/>
      <c r="J8" s="222">
        <v>2</v>
      </c>
      <c r="K8" s="467"/>
      <c r="L8" s="450"/>
      <c r="M8" s="450"/>
      <c r="N8" s="450"/>
      <c r="O8" s="450"/>
      <c r="P8" s="450"/>
      <c r="Q8" s="448"/>
      <c r="R8" s="59"/>
      <c r="S8" s="60">
        <f t="shared" si="0"/>
        <v>0</v>
      </c>
      <c r="T8" s="61">
        <f t="shared" si="1"/>
        <v>1</v>
      </c>
      <c r="U8" s="61"/>
      <c r="V8" s="60">
        <f t="shared" si="2"/>
        <v>0</v>
      </c>
      <c r="W8" s="61">
        <f t="shared" si="3"/>
        <v>0</v>
      </c>
      <c r="X8" s="61"/>
      <c r="Y8" s="60">
        <f t="shared" si="4"/>
        <v>1</v>
      </c>
      <c r="Z8" s="61">
        <f t="shared" si="5"/>
        <v>0</v>
      </c>
      <c r="AA8" s="61"/>
      <c r="AB8" s="60"/>
      <c r="AC8" s="61"/>
      <c r="AD8" s="62"/>
      <c r="AE8" s="62"/>
      <c r="AF8" s="62"/>
      <c r="AG8" s="62"/>
      <c r="AH8" s="62"/>
      <c r="AI8" s="59"/>
      <c r="AJ8" s="59"/>
      <c r="AK8" s="59"/>
    </row>
    <row r="9" spans="1:37" s="63" customFormat="1" ht="18" customHeight="1">
      <c r="A9" s="484" t="str">
        <f>H2</f>
        <v>４の敗者　　　　　　　　　DO☆YEARS</v>
      </c>
      <c r="B9" s="219">
        <f>J3</f>
        <v>6</v>
      </c>
      <c r="C9" s="66"/>
      <c r="D9" s="219">
        <f>H3</f>
        <v>11</v>
      </c>
      <c r="E9" s="225">
        <f>J6</f>
        <v>5</v>
      </c>
      <c r="F9" s="373"/>
      <c r="G9" s="227">
        <f>H6</f>
        <v>11</v>
      </c>
      <c r="H9" s="226"/>
      <c r="I9" s="373"/>
      <c r="J9" s="69"/>
      <c r="K9" s="467">
        <f>SUM(U9,X9,AA9,AD9)</f>
        <v>0</v>
      </c>
      <c r="L9" s="450">
        <v>2</v>
      </c>
      <c r="M9" s="449">
        <f>SUM(S9:S11)-SUM(T9:T11)+SUM(V9:V11)-SUM(W9:W11)+SUM(Y9:Y11)-SUM(Z9:Z11)+SUM(AB9:AB11)-SUM(AC9:AC11)</f>
        <v>-4</v>
      </c>
      <c r="N9" s="449">
        <f>O9-P9</f>
        <v>-27</v>
      </c>
      <c r="O9" s="449">
        <f>SUM(B9:B11,E9:E11,H9:H11)</f>
        <v>17</v>
      </c>
      <c r="P9" s="449">
        <f>SUM(D9:D11,G9:G11,J9:J11,)</f>
        <v>44</v>
      </c>
      <c r="Q9" s="448">
        <v>3</v>
      </c>
      <c r="R9" s="59"/>
      <c r="S9" s="60">
        <f t="shared" si="0"/>
        <v>0</v>
      </c>
      <c r="T9" s="61">
        <f t="shared" si="1"/>
        <v>1</v>
      </c>
      <c r="U9" s="61">
        <f>IF(SUM(S9:S11)&gt;SUM(T9:T11),1,0)</f>
        <v>0</v>
      </c>
      <c r="V9" s="60">
        <f t="shared" si="2"/>
        <v>0</v>
      </c>
      <c r="W9" s="61">
        <f t="shared" si="3"/>
        <v>1</v>
      </c>
      <c r="X9" s="61">
        <f>IF(SUM(V9:V11)&gt;SUM(W9:W11),1,0)</f>
        <v>0</v>
      </c>
      <c r="Y9" s="60">
        <f t="shared" si="4"/>
        <v>0</v>
      </c>
      <c r="Z9" s="61">
        <f t="shared" si="5"/>
        <v>0</v>
      </c>
      <c r="AA9" s="61">
        <f>IF(SUM(Y9:Y11)&gt;SUM(Z9:Z11),1,0)</f>
        <v>0</v>
      </c>
      <c r="AB9" s="60"/>
      <c r="AC9" s="61"/>
      <c r="AD9" s="61"/>
      <c r="AE9" s="62"/>
      <c r="AF9" s="62"/>
      <c r="AG9" s="62"/>
      <c r="AH9" s="62"/>
      <c r="AI9" s="59"/>
      <c r="AJ9" s="59"/>
      <c r="AK9" s="59"/>
    </row>
    <row r="10" spans="1:37" s="63" customFormat="1" ht="18" customHeight="1">
      <c r="A10" s="485"/>
      <c r="B10" s="65">
        <f>J4</f>
        <v>0</v>
      </c>
      <c r="C10" s="66" t="s">
        <v>288</v>
      </c>
      <c r="D10" s="65">
        <f>H4</f>
        <v>0</v>
      </c>
      <c r="E10" s="67">
        <f>J7</f>
        <v>0</v>
      </c>
      <c r="F10" s="66" t="s">
        <v>288</v>
      </c>
      <c r="G10" s="68">
        <f>H7</f>
        <v>0</v>
      </c>
      <c r="H10" s="219"/>
      <c r="I10" s="66"/>
      <c r="J10" s="219"/>
      <c r="K10" s="467"/>
      <c r="L10" s="450"/>
      <c r="M10" s="450"/>
      <c r="N10" s="450"/>
      <c r="O10" s="450"/>
      <c r="P10" s="450"/>
      <c r="Q10" s="448"/>
      <c r="R10" s="59"/>
      <c r="S10" s="60">
        <f t="shared" si="0"/>
        <v>0</v>
      </c>
      <c r="T10" s="61">
        <f t="shared" si="1"/>
        <v>0</v>
      </c>
      <c r="U10" s="61"/>
      <c r="V10" s="60">
        <f t="shared" si="2"/>
        <v>0</v>
      </c>
      <c r="W10" s="61">
        <f t="shared" si="3"/>
        <v>0</v>
      </c>
      <c r="X10" s="61"/>
      <c r="Y10" s="60">
        <f t="shared" si="4"/>
        <v>0</v>
      </c>
      <c r="Z10" s="61">
        <f t="shared" si="5"/>
        <v>0</v>
      </c>
      <c r="AA10" s="61"/>
      <c r="AB10" s="60"/>
      <c r="AC10" s="61"/>
      <c r="AD10" s="62"/>
      <c r="AE10" s="62"/>
      <c r="AF10" s="62"/>
      <c r="AG10" s="62"/>
      <c r="AH10" s="62"/>
      <c r="AI10" s="59"/>
      <c r="AJ10" s="59"/>
      <c r="AK10" s="59"/>
    </row>
    <row r="11" spans="1:37" s="63" customFormat="1" ht="18" customHeight="1" thickBot="1">
      <c r="A11" s="486"/>
      <c r="B11" s="228">
        <f>J5</f>
        <v>4</v>
      </c>
      <c r="C11" s="372"/>
      <c r="D11" s="228">
        <f>H5</f>
        <v>11</v>
      </c>
      <c r="E11" s="229">
        <f>J8</f>
        <v>2</v>
      </c>
      <c r="F11" s="372"/>
      <c r="G11" s="230">
        <f>H8</f>
        <v>11</v>
      </c>
      <c r="H11" s="228"/>
      <c r="I11" s="372"/>
      <c r="J11" s="228"/>
      <c r="K11" s="468"/>
      <c r="L11" s="451"/>
      <c r="M11" s="451"/>
      <c r="N11" s="451"/>
      <c r="O11" s="451"/>
      <c r="P11" s="451"/>
      <c r="Q11" s="452"/>
      <c r="R11" s="59"/>
      <c r="S11" s="60">
        <f t="shared" si="0"/>
        <v>0</v>
      </c>
      <c r="T11" s="61">
        <f t="shared" si="1"/>
        <v>1</v>
      </c>
      <c r="U11" s="61"/>
      <c r="V11" s="60">
        <f t="shared" si="2"/>
        <v>0</v>
      </c>
      <c r="W11" s="61">
        <f t="shared" si="3"/>
        <v>1</v>
      </c>
      <c r="X11" s="61"/>
      <c r="Y11" s="60">
        <f t="shared" si="4"/>
        <v>0</v>
      </c>
      <c r="Z11" s="61">
        <f t="shared" si="5"/>
        <v>0</v>
      </c>
      <c r="AA11" s="61"/>
      <c r="AB11" s="60"/>
      <c r="AC11" s="61"/>
      <c r="AD11" s="62"/>
      <c r="AE11" s="62"/>
      <c r="AF11" s="62"/>
      <c r="AG11" s="62"/>
      <c r="AH11" s="62"/>
      <c r="AI11" s="59"/>
      <c r="AJ11" s="59"/>
      <c r="AK11" s="59"/>
    </row>
    <row r="12" spans="1:37" s="63" customFormat="1" ht="12" customHeight="1" thickBot="1">
      <c r="A12" s="70"/>
      <c r="B12" s="71"/>
      <c r="C12" s="71"/>
      <c r="D12" s="71"/>
      <c r="E12" s="71"/>
      <c r="F12" s="71"/>
      <c r="G12" s="71"/>
      <c r="H12" s="71"/>
      <c r="I12" s="71"/>
      <c r="J12" s="71"/>
      <c r="K12" s="59"/>
      <c r="L12" s="59"/>
      <c r="M12" s="59"/>
      <c r="N12" s="59"/>
      <c r="O12" s="59"/>
      <c r="P12" s="59"/>
      <c r="Q12" s="59"/>
      <c r="R12" s="59"/>
      <c r="S12" s="60"/>
      <c r="T12" s="61"/>
      <c r="U12" s="61"/>
      <c r="V12" s="60"/>
      <c r="W12" s="61"/>
      <c r="X12" s="61"/>
      <c r="Y12" s="60"/>
      <c r="Z12" s="61"/>
      <c r="AA12" s="61"/>
      <c r="AB12" s="60"/>
      <c r="AC12" s="61"/>
      <c r="AD12" s="62"/>
      <c r="AE12" s="62"/>
      <c r="AF12" s="62"/>
      <c r="AG12" s="62"/>
      <c r="AH12" s="62"/>
      <c r="AI12" s="59"/>
      <c r="AJ12" s="59"/>
      <c r="AK12" s="59"/>
    </row>
    <row r="13" spans="1:37" s="63" customFormat="1" ht="47.25" customHeight="1" thickBot="1">
      <c r="A13" s="54" t="s">
        <v>162</v>
      </c>
      <c r="B13" s="462" t="s">
        <v>300</v>
      </c>
      <c r="C13" s="460"/>
      <c r="D13" s="459"/>
      <c r="E13" s="488" t="s">
        <v>301</v>
      </c>
      <c r="F13" s="488"/>
      <c r="G13" s="488"/>
      <c r="H13" s="459" t="s">
        <v>302</v>
      </c>
      <c r="I13" s="460"/>
      <c r="J13" s="462"/>
      <c r="K13" s="55" t="s">
        <v>153</v>
      </c>
      <c r="L13" s="56" t="s">
        <v>154</v>
      </c>
      <c r="M13" s="57" t="s">
        <v>155</v>
      </c>
      <c r="N13" s="57" t="s">
        <v>156</v>
      </c>
      <c r="O13" s="57" t="s">
        <v>157</v>
      </c>
      <c r="P13" s="57" t="s">
        <v>158</v>
      </c>
      <c r="Q13" s="58" t="s">
        <v>159</v>
      </c>
      <c r="R13" s="59"/>
      <c r="S13" s="60" t="s">
        <v>153</v>
      </c>
      <c r="T13" s="61" t="s">
        <v>154</v>
      </c>
      <c r="U13" s="61"/>
      <c r="V13" s="60" t="s">
        <v>153</v>
      </c>
      <c r="W13" s="61" t="s">
        <v>154</v>
      </c>
      <c r="X13" s="61"/>
      <c r="Y13" s="60" t="s">
        <v>153</v>
      </c>
      <c r="Z13" s="61" t="s">
        <v>154</v>
      </c>
      <c r="AA13" s="61"/>
      <c r="AB13" s="60"/>
      <c r="AC13" s="61"/>
      <c r="AD13" s="62"/>
      <c r="AE13" s="62"/>
      <c r="AF13" s="62"/>
      <c r="AG13" s="62"/>
      <c r="AH13" s="62"/>
      <c r="AI13" s="59"/>
      <c r="AJ13" s="59"/>
      <c r="AK13" s="59"/>
    </row>
    <row r="14" spans="1:37" s="63" customFormat="1" ht="18" customHeight="1" thickTop="1">
      <c r="A14" s="489" t="str">
        <f>B13</f>
        <v>3の敗者　　　　　　　　日本福祉大学</v>
      </c>
      <c r="B14" s="216"/>
      <c r="C14" s="216"/>
      <c r="D14" s="216"/>
      <c r="E14" s="217">
        <v>11</v>
      </c>
      <c r="F14" s="64"/>
      <c r="G14" s="218">
        <v>9</v>
      </c>
      <c r="H14" s="219">
        <v>5</v>
      </c>
      <c r="I14" s="66"/>
      <c r="J14" s="216">
        <v>11</v>
      </c>
      <c r="K14" s="453">
        <f>SUM(U14,X14,AA14,AD14)</f>
        <v>2</v>
      </c>
      <c r="L14" s="449">
        <v>0</v>
      </c>
      <c r="M14" s="449">
        <f>SUM(S14:S16)-SUM(T14:T16)+SUM(V14:V16)-SUM(W14:W16)+SUM(Y14:Y16)-SUM(Z14:Z16)+SUM(AB14:AB16)-SUM(AC14:AC16)</f>
        <v>2</v>
      </c>
      <c r="N14" s="449">
        <f>O14-P14</f>
        <v>8</v>
      </c>
      <c r="O14" s="449">
        <f>SUM(B14:B16,E14:E16,H14:H16,)</f>
        <v>59</v>
      </c>
      <c r="P14" s="449">
        <f>SUM(D14:D16,G14:G16,J14:J16,)</f>
        <v>51</v>
      </c>
      <c r="Q14" s="471">
        <v>1</v>
      </c>
      <c r="R14" s="59"/>
      <c r="S14" s="60">
        <f aca="true" t="shared" si="6" ref="S14:S22">IF(B14&gt;D14,1,0)</f>
        <v>0</v>
      </c>
      <c r="T14" s="61">
        <f aca="true" t="shared" si="7" ref="T14:T22">IF(B14&lt;D14,1,0)</f>
        <v>0</v>
      </c>
      <c r="U14" s="61">
        <f>IF(SUM(S14:S16)&gt;SUM(T14:T16),1,0)</f>
        <v>0</v>
      </c>
      <c r="V14" s="60">
        <f aca="true" t="shared" si="8" ref="V14:V22">IF(E14&gt;G14,1,0)</f>
        <v>1</v>
      </c>
      <c r="W14" s="61">
        <f aca="true" t="shared" si="9" ref="W14:W22">IF(E14&lt;G14,1,0)</f>
        <v>0</v>
      </c>
      <c r="X14" s="61">
        <f>IF(SUM(V14:V16)&gt;SUM(W14:W16),1,0)</f>
        <v>1</v>
      </c>
      <c r="Y14" s="60">
        <f aca="true" t="shared" si="10" ref="Y14:Y22">IF(H14&gt;J14,1,0)</f>
        <v>0</v>
      </c>
      <c r="Z14" s="61">
        <f aca="true" t="shared" si="11" ref="Z14:Z22">IF(H14&lt;J14,1,0)</f>
        <v>1</v>
      </c>
      <c r="AA14" s="61">
        <f>IF(SUM(Y14:Y16)&gt;SUM(Z14:Z16),1,0)</f>
        <v>1</v>
      </c>
      <c r="AB14" s="60"/>
      <c r="AC14" s="61"/>
      <c r="AD14" s="61"/>
      <c r="AE14" s="62"/>
      <c r="AF14" s="62"/>
      <c r="AG14" s="62"/>
      <c r="AH14" s="62"/>
      <c r="AI14" s="59"/>
      <c r="AJ14" s="59"/>
      <c r="AK14" s="59"/>
    </row>
    <row r="15" spans="1:37" s="63" customFormat="1" ht="18" customHeight="1">
      <c r="A15" s="485"/>
      <c r="B15" s="219"/>
      <c r="C15" s="219"/>
      <c r="D15" s="219"/>
      <c r="E15" s="220">
        <v>9</v>
      </c>
      <c r="F15" s="66" t="s">
        <v>287</v>
      </c>
      <c r="G15" s="221">
        <v>11</v>
      </c>
      <c r="H15" s="219">
        <v>12</v>
      </c>
      <c r="I15" s="66" t="s">
        <v>287</v>
      </c>
      <c r="J15" s="219">
        <v>10</v>
      </c>
      <c r="K15" s="454"/>
      <c r="L15" s="450"/>
      <c r="M15" s="450"/>
      <c r="N15" s="450"/>
      <c r="O15" s="450"/>
      <c r="P15" s="450"/>
      <c r="Q15" s="448"/>
      <c r="R15" s="59"/>
      <c r="S15" s="60">
        <f t="shared" si="6"/>
        <v>0</v>
      </c>
      <c r="T15" s="61">
        <f t="shared" si="7"/>
        <v>0</v>
      </c>
      <c r="U15" s="61"/>
      <c r="V15" s="60">
        <f t="shared" si="8"/>
        <v>0</v>
      </c>
      <c r="W15" s="61">
        <f t="shared" si="9"/>
        <v>1</v>
      </c>
      <c r="X15" s="61"/>
      <c r="Y15" s="60">
        <f t="shared" si="10"/>
        <v>1</v>
      </c>
      <c r="Z15" s="61">
        <f t="shared" si="11"/>
        <v>0</v>
      </c>
      <c r="AA15" s="61"/>
      <c r="AB15" s="60"/>
      <c r="AC15" s="61"/>
      <c r="AD15" s="62"/>
      <c r="AE15" s="62"/>
      <c r="AF15" s="62"/>
      <c r="AG15" s="62"/>
      <c r="AH15" s="62"/>
      <c r="AI15" s="59"/>
      <c r="AJ15" s="59"/>
      <c r="AK15" s="59"/>
    </row>
    <row r="16" spans="1:37" s="63" customFormat="1" ht="18" customHeight="1">
      <c r="A16" s="487"/>
      <c r="B16" s="222"/>
      <c r="C16" s="222"/>
      <c r="D16" s="222"/>
      <c r="E16" s="223">
        <v>11</v>
      </c>
      <c r="F16" s="371"/>
      <c r="G16" s="224">
        <v>7</v>
      </c>
      <c r="H16" s="222">
        <v>11</v>
      </c>
      <c r="I16" s="371"/>
      <c r="J16" s="222">
        <v>3</v>
      </c>
      <c r="K16" s="455"/>
      <c r="L16" s="450"/>
      <c r="M16" s="450"/>
      <c r="N16" s="450"/>
      <c r="O16" s="450"/>
      <c r="P16" s="450"/>
      <c r="Q16" s="448"/>
      <c r="R16" s="59"/>
      <c r="S16" s="60">
        <f t="shared" si="6"/>
        <v>0</v>
      </c>
      <c r="T16" s="61">
        <f t="shared" si="7"/>
        <v>0</v>
      </c>
      <c r="U16" s="61"/>
      <c r="V16" s="60">
        <f t="shared" si="8"/>
        <v>1</v>
      </c>
      <c r="W16" s="61">
        <f t="shared" si="9"/>
        <v>0</v>
      </c>
      <c r="X16" s="61"/>
      <c r="Y16" s="60">
        <f t="shared" si="10"/>
        <v>1</v>
      </c>
      <c r="Z16" s="61">
        <f t="shared" si="11"/>
        <v>0</v>
      </c>
      <c r="AA16" s="61"/>
      <c r="AB16" s="60"/>
      <c r="AC16" s="61"/>
      <c r="AD16" s="62"/>
      <c r="AE16" s="62"/>
      <c r="AF16" s="62"/>
      <c r="AG16" s="62"/>
      <c r="AH16" s="62"/>
      <c r="AI16" s="59"/>
      <c r="AJ16" s="59"/>
      <c r="AK16" s="59"/>
    </row>
    <row r="17" spans="1:37" s="63" customFormat="1" ht="18" customHeight="1">
      <c r="A17" s="485" t="str">
        <f>E13</f>
        <v>８の敗者　　　　　　　　　TEA NUMBER'S</v>
      </c>
      <c r="B17" s="219">
        <f>G14</f>
        <v>9</v>
      </c>
      <c r="C17" s="66"/>
      <c r="D17" s="219">
        <f>E14</f>
        <v>11</v>
      </c>
      <c r="E17" s="220"/>
      <c r="F17" s="66"/>
      <c r="G17" s="221"/>
      <c r="H17" s="219">
        <v>4</v>
      </c>
      <c r="I17" s="66"/>
      <c r="J17" s="219">
        <v>11</v>
      </c>
      <c r="K17" s="467">
        <f>SUM(U17,X17,AA17,AD17)</f>
        <v>0</v>
      </c>
      <c r="L17" s="450">
        <v>2</v>
      </c>
      <c r="M17" s="449">
        <f>SUM(S17:S19)-SUM(T17:T19)+SUM(V17:V19)-SUM(W17:W19)+SUM(Y17:Y19)-SUM(Z17:Z19)+SUM(AB17:AB19)-SUM(AC17:AC19)</f>
        <v>-3</v>
      </c>
      <c r="N17" s="449">
        <f>O17-P17</f>
        <v>-15</v>
      </c>
      <c r="O17" s="449">
        <f>SUM(B17:B19,E17:E19,H17:H19)</f>
        <v>38</v>
      </c>
      <c r="P17" s="449">
        <f>SUM(D17:D19,G17:G19,J17:J19,)</f>
        <v>53</v>
      </c>
      <c r="Q17" s="448">
        <v>3</v>
      </c>
      <c r="R17" s="59"/>
      <c r="S17" s="60">
        <f t="shared" si="6"/>
        <v>0</v>
      </c>
      <c r="T17" s="61">
        <f t="shared" si="7"/>
        <v>1</v>
      </c>
      <c r="U17" s="61">
        <f>IF(SUM(S17:S19)&gt;SUM(T17:T19),1,0)</f>
        <v>0</v>
      </c>
      <c r="V17" s="60">
        <f t="shared" si="8"/>
        <v>0</v>
      </c>
      <c r="W17" s="61">
        <f t="shared" si="9"/>
        <v>0</v>
      </c>
      <c r="X17" s="61">
        <f>IF(SUM(V17:V19)&gt;SUM(W17:W19),1,0)</f>
        <v>0</v>
      </c>
      <c r="Y17" s="60">
        <f t="shared" si="10"/>
        <v>0</v>
      </c>
      <c r="Z17" s="61">
        <f t="shared" si="11"/>
        <v>1</v>
      </c>
      <c r="AA17" s="61">
        <f>IF(SUM(Y17:Y19)&gt;SUM(Z17:Z19),1,0)</f>
        <v>0</v>
      </c>
      <c r="AB17" s="60"/>
      <c r="AC17" s="61"/>
      <c r="AD17" s="61"/>
      <c r="AE17" s="62"/>
      <c r="AF17" s="62"/>
      <c r="AG17" s="62"/>
      <c r="AH17" s="62"/>
      <c r="AI17" s="59"/>
      <c r="AJ17" s="59"/>
      <c r="AK17" s="59"/>
    </row>
    <row r="18" spans="1:37" s="63" customFormat="1" ht="18" customHeight="1">
      <c r="A18" s="485"/>
      <c r="B18" s="219">
        <f>G15</f>
        <v>11</v>
      </c>
      <c r="C18" s="66" t="s">
        <v>288</v>
      </c>
      <c r="D18" s="219">
        <f>E15</f>
        <v>9</v>
      </c>
      <c r="E18" s="220"/>
      <c r="F18" s="66"/>
      <c r="G18" s="221"/>
      <c r="H18" s="219"/>
      <c r="I18" s="66" t="s">
        <v>288</v>
      </c>
      <c r="J18" s="219"/>
      <c r="K18" s="467"/>
      <c r="L18" s="450"/>
      <c r="M18" s="450"/>
      <c r="N18" s="450"/>
      <c r="O18" s="450"/>
      <c r="P18" s="450"/>
      <c r="Q18" s="448"/>
      <c r="R18" s="59"/>
      <c r="S18" s="60">
        <f t="shared" si="6"/>
        <v>1</v>
      </c>
      <c r="T18" s="61">
        <f t="shared" si="7"/>
        <v>0</v>
      </c>
      <c r="U18" s="61"/>
      <c r="V18" s="60">
        <f t="shared" si="8"/>
        <v>0</v>
      </c>
      <c r="W18" s="61">
        <f t="shared" si="9"/>
        <v>0</v>
      </c>
      <c r="X18" s="61"/>
      <c r="Y18" s="60">
        <f t="shared" si="10"/>
        <v>0</v>
      </c>
      <c r="Z18" s="61">
        <f t="shared" si="11"/>
        <v>0</v>
      </c>
      <c r="AA18" s="61"/>
      <c r="AB18" s="60"/>
      <c r="AC18" s="61"/>
      <c r="AD18" s="62"/>
      <c r="AE18" s="62"/>
      <c r="AF18" s="62"/>
      <c r="AG18" s="62"/>
      <c r="AH18" s="62"/>
      <c r="AI18" s="59"/>
      <c r="AJ18" s="59"/>
      <c r="AK18" s="59"/>
    </row>
    <row r="19" spans="1:37" s="63" customFormat="1" ht="18" customHeight="1">
      <c r="A19" s="487"/>
      <c r="B19" s="222">
        <f>G16</f>
        <v>7</v>
      </c>
      <c r="C19" s="371"/>
      <c r="D19" s="222">
        <f>E16</f>
        <v>11</v>
      </c>
      <c r="E19" s="223"/>
      <c r="F19" s="371"/>
      <c r="G19" s="224"/>
      <c r="H19" s="222">
        <v>7</v>
      </c>
      <c r="I19" s="371"/>
      <c r="J19" s="222">
        <v>11</v>
      </c>
      <c r="K19" s="467"/>
      <c r="L19" s="450"/>
      <c r="M19" s="450"/>
      <c r="N19" s="450"/>
      <c r="O19" s="450"/>
      <c r="P19" s="450"/>
      <c r="Q19" s="448"/>
      <c r="R19" s="59"/>
      <c r="S19" s="60">
        <f t="shared" si="6"/>
        <v>0</v>
      </c>
      <c r="T19" s="61">
        <f t="shared" si="7"/>
        <v>1</v>
      </c>
      <c r="U19" s="61"/>
      <c r="V19" s="60">
        <f t="shared" si="8"/>
        <v>0</v>
      </c>
      <c r="W19" s="61">
        <f t="shared" si="9"/>
        <v>0</v>
      </c>
      <c r="X19" s="61"/>
      <c r="Y19" s="60">
        <f t="shared" si="10"/>
        <v>0</v>
      </c>
      <c r="Z19" s="61">
        <f t="shared" si="11"/>
        <v>1</v>
      </c>
      <c r="AA19" s="61"/>
      <c r="AB19" s="60"/>
      <c r="AC19" s="61"/>
      <c r="AD19" s="62"/>
      <c r="AE19" s="62"/>
      <c r="AF19" s="62"/>
      <c r="AG19" s="62"/>
      <c r="AH19" s="62"/>
      <c r="AI19" s="59"/>
      <c r="AJ19" s="59"/>
      <c r="AK19" s="59"/>
    </row>
    <row r="20" spans="1:37" s="63" customFormat="1" ht="18" customHeight="1">
      <c r="A20" s="484" t="str">
        <f>H13</f>
        <v>２の敗者　　　　　　　　　会津大学Solaris</v>
      </c>
      <c r="B20" s="219">
        <f>J14</f>
        <v>11</v>
      </c>
      <c r="C20" s="66"/>
      <c r="D20" s="219">
        <f>H14</f>
        <v>5</v>
      </c>
      <c r="E20" s="225">
        <f>J17</f>
        <v>11</v>
      </c>
      <c r="F20" s="373"/>
      <c r="G20" s="227">
        <f>H17</f>
        <v>4</v>
      </c>
      <c r="H20" s="226"/>
      <c r="I20" s="226"/>
      <c r="J20" s="226"/>
      <c r="K20" s="467">
        <f>SUM(U20,X20,AA20,AD20)</f>
        <v>1</v>
      </c>
      <c r="L20" s="450">
        <v>1</v>
      </c>
      <c r="M20" s="449">
        <f>SUM(S20:S22)-SUM(T20:T22)+SUM(V20:V22)-SUM(W20:W22)+SUM(Y20:Y22)-SUM(Z20:Z22)+SUM(AB20:AB22)-SUM(AC20:AC22)</f>
        <v>1</v>
      </c>
      <c r="N20" s="449">
        <f>O20-P20</f>
        <v>7</v>
      </c>
      <c r="O20" s="449">
        <f>SUM(B20:B22,E20:E22,H20:H22)</f>
        <v>46</v>
      </c>
      <c r="P20" s="449">
        <f>SUM(D20:D22,G20:G22,J20:J22,)</f>
        <v>39</v>
      </c>
      <c r="Q20" s="448">
        <v>2</v>
      </c>
      <c r="R20" s="59"/>
      <c r="S20" s="60">
        <f t="shared" si="6"/>
        <v>1</v>
      </c>
      <c r="T20" s="61">
        <f t="shared" si="7"/>
        <v>0</v>
      </c>
      <c r="U20" s="61">
        <f>IF(SUM(S20:S22)&gt;SUM(T20:T22),1,0)</f>
        <v>0</v>
      </c>
      <c r="V20" s="60">
        <f t="shared" si="8"/>
        <v>1</v>
      </c>
      <c r="W20" s="61">
        <f t="shared" si="9"/>
        <v>0</v>
      </c>
      <c r="X20" s="61">
        <f>IF(SUM(V20:V22)&gt;SUM(W20:W22),1,0)</f>
        <v>1</v>
      </c>
      <c r="Y20" s="60">
        <f t="shared" si="10"/>
        <v>0</v>
      </c>
      <c r="Z20" s="61">
        <f t="shared" si="11"/>
        <v>0</v>
      </c>
      <c r="AA20" s="61">
        <f>IF(SUM(Y20:Y22)&gt;SUM(Z20:Z22),1,0)</f>
        <v>0</v>
      </c>
      <c r="AB20" s="60"/>
      <c r="AC20" s="61"/>
      <c r="AD20" s="61"/>
      <c r="AE20" s="62"/>
      <c r="AF20" s="62"/>
      <c r="AG20" s="62"/>
      <c r="AH20" s="62"/>
      <c r="AI20" s="59"/>
      <c r="AJ20" s="59"/>
      <c r="AK20" s="59"/>
    </row>
    <row r="21" spans="1:37" s="63" customFormat="1" ht="18" customHeight="1">
      <c r="A21" s="485"/>
      <c r="B21" s="219">
        <f>J15</f>
        <v>10</v>
      </c>
      <c r="C21" s="66" t="s">
        <v>288</v>
      </c>
      <c r="D21" s="219">
        <f>H15</f>
        <v>12</v>
      </c>
      <c r="E21" s="67">
        <f>J18</f>
        <v>0</v>
      </c>
      <c r="F21" s="66" t="s">
        <v>287</v>
      </c>
      <c r="G21" s="68">
        <f>H18</f>
        <v>0</v>
      </c>
      <c r="H21" s="219"/>
      <c r="I21" s="219"/>
      <c r="J21" s="219"/>
      <c r="K21" s="467"/>
      <c r="L21" s="450"/>
      <c r="M21" s="450"/>
      <c r="N21" s="450"/>
      <c r="O21" s="450"/>
      <c r="P21" s="450"/>
      <c r="Q21" s="448"/>
      <c r="R21" s="59"/>
      <c r="S21" s="60">
        <f t="shared" si="6"/>
        <v>0</v>
      </c>
      <c r="T21" s="61">
        <f t="shared" si="7"/>
        <v>1</v>
      </c>
      <c r="U21" s="61"/>
      <c r="V21" s="60">
        <f t="shared" si="8"/>
        <v>0</v>
      </c>
      <c r="W21" s="61">
        <f t="shared" si="9"/>
        <v>0</v>
      </c>
      <c r="X21" s="61"/>
      <c r="Y21" s="60">
        <f t="shared" si="10"/>
        <v>0</v>
      </c>
      <c r="Z21" s="61">
        <f t="shared" si="11"/>
        <v>0</v>
      </c>
      <c r="AA21" s="61"/>
      <c r="AB21" s="60"/>
      <c r="AC21" s="61"/>
      <c r="AD21" s="62"/>
      <c r="AE21" s="62"/>
      <c r="AF21" s="62"/>
      <c r="AG21" s="62"/>
      <c r="AH21" s="62"/>
      <c r="AI21" s="59"/>
      <c r="AJ21" s="59"/>
      <c r="AK21" s="59"/>
    </row>
    <row r="22" spans="1:37" s="63" customFormat="1" ht="18" customHeight="1" thickBot="1">
      <c r="A22" s="486"/>
      <c r="B22" s="228">
        <f>J16</f>
        <v>3</v>
      </c>
      <c r="C22" s="372"/>
      <c r="D22" s="228">
        <f>H16</f>
        <v>11</v>
      </c>
      <c r="E22" s="229">
        <f>J19</f>
        <v>11</v>
      </c>
      <c r="F22" s="372"/>
      <c r="G22" s="230">
        <f>H19</f>
        <v>7</v>
      </c>
      <c r="H22" s="228"/>
      <c r="I22" s="228"/>
      <c r="J22" s="228"/>
      <c r="K22" s="468"/>
      <c r="L22" s="451"/>
      <c r="M22" s="451"/>
      <c r="N22" s="451"/>
      <c r="O22" s="451"/>
      <c r="P22" s="451"/>
      <c r="Q22" s="452"/>
      <c r="R22" s="59"/>
      <c r="S22" s="60">
        <f t="shared" si="6"/>
        <v>0</v>
      </c>
      <c r="T22" s="61">
        <f t="shared" si="7"/>
        <v>1</v>
      </c>
      <c r="U22" s="61"/>
      <c r="V22" s="60">
        <f t="shared" si="8"/>
        <v>1</v>
      </c>
      <c r="W22" s="61">
        <f t="shared" si="9"/>
        <v>0</v>
      </c>
      <c r="X22" s="61"/>
      <c r="Y22" s="60">
        <f t="shared" si="10"/>
        <v>0</v>
      </c>
      <c r="Z22" s="61">
        <f t="shared" si="11"/>
        <v>0</v>
      </c>
      <c r="AA22" s="61"/>
      <c r="AB22" s="60"/>
      <c r="AC22" s="61"/>
      <c r="AD22" s="62"/>
      <c r="AE22" s="62"/>
      <c r="AF22" s="62"/>
      <c r="AG22" s="62"/>
      <c r="AH22" s="62"/>
      <c r="AI22" s="59"/>
      <c r="AJ22" s="59"/>
      <c r="AK22" s="59"/>
    </row>
    <row r="23" spans="1:37" s="63" customFormat="1" ht="12" customHeight="1" thickBot="1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59"/>
      <c r="L23" s="59"/>
      <c r="M23" s="59"/>
      <c r="N23" s="59"/>
      <c r="O23" s="59"/>
      <c r="P23" s="59"/>
      <c r="Q23" s="59"/>
      <c r="R23" s="59"/>
      <c r="S23" s="60"/>
      <c r="T23" s="61"/>
      <c r="U23" s="61"/>
      <c r="V23" s="60"/>
      <c r="W23" s="61"/>
      <c r="X23" s="61"/>
      <c r="Y23" s="60"/>
      <c r="Z23" s="61"/>
      <c r="AA23" s="61"/>
      <c r="AB23" s="60"/>
      <c r="AC23" s="61"/>
      <c r="AD23" s="62"/>
      <c r="AE23" s="62"/>
      <c r="AF23" s="62"/>
      <c r="AG23" s="62"/>
      <c r="AH23" s="62"/>
      <c r="AI23" s="59"/>
      <c r="AJ23" s="59"/>
      <c r="AK23" s="59"/>
    </row>
    <row r="24" spans="1:37" s="63" customFormat="1" ht="47.25" customHeight="1" thickBot="1">
      <c r="A24" s="54" t="s">
        <v>163</v>
      </c>
      <c r="B24" s="462" t="s">
        <v>303</v>
      </c>
      <c r="C24" s="460"/>
      <c r="D24" s="459"/>
      <c r="E24" s="488" t="s">
        <v>304</v>
      </c>
      <c r="F24" s="488"/>
      <c r="G24" s="488"/>
      <c r="H24" s="462" t="s">
        <v>305</v>
      </c>
      <c r="I24" s="460"/>
      <c r="J24" s="459"/>
      <c r="K24" s="55" t="s">
        <v>153</v>
      </c>
      <c r="L24" s="56" t="s">
        <v>154</v>
      </c>
      <c r="M24" s="57" t="s">
        <v>155</v>
      </c>
      <c r="N24" s="57" t="s">
        <v>156</v>
      </c>
      <c r="O24" s="57" t="s">
        <v>157</v>
      </c>
      <c r="P24" s="57" t="s">
        <v>158</v>
      </c>
      <c r="Q24" s="58" t="s">
        <v>159</v>
      </c>
      <c r="R24" s="59"/>
      <c r="S24" s="60" t="s">
        <v>153</v>
      </c>
      <c r="T24" s="61" t="s">
        <v>154</v>
      </c>
      <c r="U24" s="61"/>
      <c r="V24" s="60" t="s">
        <v>153</v>
      </c>
      <c r="W24" s="61" t="s">
        <v>154</v>
      </c>
      <c r="X24" s="61"/>
      <c r="Y24" s="60" t="s">
        <v>153</v>
      </c>
      <c r="Z24" s="61" t="s">
        <v>154</v>
      </c>
      <c r="AA24" s="61"/>
      <c r="AB24" s="60"/>
      <c r="AC24" s="61"/>
      <c r="AD24" s="62"/>
      <c r="AE24" s="62"/>
      <c r="AF24" s="62"/>
      <c r="AG24" s="62"/>
      <c r="AH24" s="62"/>
      <c r="AI24" s="59"/>
      <c r="AJ24" s="59"/>
      <c r="AK24" s="59"/>
    </row>
    <row r="25" spans="1:37" s="63" customFormat="1" ht="18" customHeight="1" thickTop="1">
      <c r="A25" s="489" t="str">
        <f>B24</f>
        <v>5の敗者　　　　　　　　　　　　　　モネラネモラ♂</v>
      </c>
      <c r="B25" s="216"/>
      <c r="C25" s="216"/>
      <c r="D25" s="216"/>
      <c r="E25" s="217">
        <v>3</v>
      </c>
      <c r="F25" s="64"/>
      <c r="G25" s="218">
        <v>11</v>
      </c>
      <c r="H25" s="219">
        <v>11</v>
      </c>
      <c r="I25" s="66"/>
      <c r="J25" s="216">
        <v>7</v>
      </c>
      <c r="K25" s="455">
        <f>SUM(U25,X25,AA25,AD25)</f>
        <v>1</v>
      </c>
      <c r="L25" s="449">
        <v>1</v>
      </c>
      <c r="M25" s="449">
        <f>SUM(S25:S27)-SUM(T25:T27)+SUM(V25:V27)-SUM(W25:W27)+SUM(Y25:Y27)-SUM(Z25:Z27)+SUM(AB25:AB27)-SUM(AC25:AC27)</f>
        <v>0</v>
      </c>
      <c r="N25" s="449">
        <f>O25-P25</f>
        <v>-4</v>
      </c>
      <c r="O25" s="449">
        <f>SUM(B25:B27,E25:E27,H25:H27,)</f>
        <v>36</v>
      </c>
      <c r="P25" s="449">
        <f>SUM(D25:D27,G25:G27,J25:J27,)</f>
        <v>40</v>
      </c>
      <c r="Q25" s="471">
        <v>2</v>
      </c>
      <c r="R25" s="59"/>
      <c r="S25" s="60">
        <f aca="true" t="shared" si="12" ref="S25:S33">IF(B25&gt;D25,1,0)</f>
        <v>0</v>
      </c>
      <c r="T25" s="61">
        <f aca="true" t="shared" si="13" ref="T25:T33">IF(B25&lt;D25,1,0)</f>
        <v>0</v>
      </c>
      <c r="U25" s="61">
        <f>IF(SUM(S25:S27)&gt;SUM(T25:T27),1,0)</f>
        <v>0</v>
      </c>
      <c r="V25" s="60">
        <f aca="true" t="shared" si="14" ref="V25:V33">IF(E25&gt;G25,1,0)</f>
        <v>0</v>
      </c>
      <c r="W25" s="61">
        <f aca="true" t="shared" si="15" ref="W25:W33">IF(E25&lt;G25,1,0)</f>
        <v>1</v>
      </c>
      <c r="X25" s="61">
        <f>IF(SUM(V25:V27)&gt;SUM(W25:W27),1,0)</f>
        <v>0</v>
      </c>
      <c r="Y25" s="60">
        <f aca="true" t="shared" si="16" ref="Y25:Y33">IF(H25&gt;J25,1,0)</f>
        <v>1</v>
      </c>
      <c r="Z25" s="61">
        <f aca="true" t="shared" si="17" ref="Z25:Z33">IF(H25&lt;J25,1,0)</f>
        <v>0</v>
      </c>
      <c r="AA25" s="61">
        <f>IF(SUM(Y25:Y27)&gt;SUM(Z25:Z27),1,0)</f>
        <v>1</v>
      </c>
      <c r="AB25" s="60"/>
      <c r="AC25" s="61"/>
      <c r="AD25" s="61"/>
      <c r="AE25" s="62"/>
      <c r="AF25" s="62"/>
      <c r="AG25" s="62"/>
      <c r="AH25" s="62"/>
      <c r="AI25" s="59"/>
      <c r="AJ25" s="59"/>
      <c r="AK25" s="59"/>
    </row>
    <row r="26" spans="1:37" s="63" customFormat="1" ht="18" customHeight="1">
      <c r="A26" s="485"/>
      <c r="B26" s="219"/>
      <c r="C26" s="219"/>
      <c r="D26" s="219"/>
      <c r="E26" s="220"/>
      <c r="F26" s="66" t="s">
        <v>286</v>
      </c>
      <c r="G26" s="221"/>
      <c r="H26" s="219"/>
      <c r="I26" s="66" t="s">
        <v>285</v>
      </c>
      <c r="J26" s="219"/>
      <c r="K26" s="467"/>
      <c r="L26" s="450"/>
      <c r="M26" s="450"/>
      <c r="N26" s="450"/>
      <c r="O26" s="450"/>
      <c r="P26" s="450"/>
      <c r="Q26" s="448"/>
      <c r="R26" s="59"/>
      <c r="S26" s="60">
        <f t="shared" si="12"/>
        <v>0</v>
      </c>
      <c r="T26" s="61">
        <f t="shared" si="13"/>
        <v>0</v>
      </c>
      <c r="U26" s="61"/>
      <c r="V26" s="60">
        <f t="shared" si="14"/>
        <v>0</v>
      </c>
      <c r="W26" s="61">
        <f t="shared" si="15"/>
        <v>0</v>
      </c>
      <c r="X26" s="61"/>
      <c r="Y26" s="60">
        <f t="shared" si="16"/>
        <v>0</v>
      </c>
      <c r="Z26" s="61">
        <f t="shared" si="17"/>
        <v>0</v>
      </c>
      <c r="AA26" s="61"/>
      <c r="AB26" s="60"/>
      <c r="AC26" s="61"/>
      <c r="AD26" s="62"/>
      <c r="AE26" s="62"/>
      <c r="AF26" s="62"/>
      <c r="AG26" s="62"/>
      <c r="AH26" s="62"/>
      <c r="AI26" s="59"/>
      <c r="AJ26" s="59"/>
      <c r="AK26" s="59"/>
    </row>
    <row r="27" spans="1:37" s="63" customFormat="1" ht="18" customHeight="1">
      <c r="A27" s="487"/>
      <c r="B27" s="222"/>
      <c r="C27" s="222"/>
      <c r="D27" s="222"/>
      <c r="E27" s="223">
        <v>9</v>
      </c>
      <c r="F27" s="371"/>
      <c r="G27" s="224">
        <v>11</v>
      </c>
      <c r="H27" s="222">
        <v>13</v>
      </c>
      <c r="I27" s="371"/>
      <c r="J27" s="222">
        <v>11</v>
      </c>
      <c r="K27" s="467"/>
      <c r="L27" s="450"/>
      <c r="M27" s="450"/>
      <c r="N27" s="450"/>
      <c r="O27" s="450"/>
      <c r="P27" s="450"/>
      <c r="Q27" s="448"/>
      <c r="R27" s="59"/>
      <c r="S27" s="60">
        <f t="shared" si="12"/>
        <v>0</v>
      </c>
      <c r="T27" s="61">
        <f t="shared" si="13"/>
        <v>0</v>
      </c>
      <c r="U27" s="61"/>
      <c r="V27" s="60">
        <f t="shared" si="14"/>
        <v>0</v>
      </c>
      <c r="W27" s="61">
        <f t="shared" si="15"/>
        <v>1</v>
      </c>
      <c r="X27" s="61"/>
      <c r="Y27" s="60">
        <f t="shared" si="16"/>
        <v>1</v>
      </c>
      <c r="Z27" s="61">
        <f t="shared" si="17"/>
        <v>0</v>
      </c>
      <c r="AA27" s="61"/>
      <c r="AB27" s="60"/>
      <c r="AC27" s="61"/>
      <c r="AD27" s="62"/>
      <c r="AE27" s="62"/>
      <c r="AF27" s="62"/>
      <c r="AG27" s="62"/>
      <c r="AH27" s="62"/>
      <c r="AI27" s="59"/>
      <c r="AJ27" s="59"/>
      <c r="AK27" s="59"/>
    </row>
    <row r="28" spans="1:37" s="63" customFormat="1" ht="18" customHeight="1">
      <c r="A28" s="485" t="str">
        <f>E24</f>
        <v>7の敗者　　　　　　　　　　　　茶番’ｓ</v>
      </c>
      <c r="B28" s="219">
        <f>G25</f>
        <v>11</v>
      </c>
      <c r="C28" s="66"/>
      <c r="D28" s="219">
        <f>E25</f>
        <v>3</v>
      </c>
      <c r="E28" s="220"/>
      <c r="F28" s="66"/>
      <c r="G28" s="221"/>
      <c r="H28" s="219">
        <v>11</v>
      </c>
      <c r="I28" s="66"/>
      <c r="J28" s="219">
        <v>5</v>
      </c>
      <c r="K28" s="467">
        <f>SUM(U28,X28,AA28,AD28)</f>
        <v>2</v>
      </c>
      <c r="L28" s="450">
        <v>0</v>
      </c>
      <c r="M28" s="449">
        <f>SUM(S28:S30)-SUM(T28:T30)+SUM(V28:V30)-SUM(W28:W30)+SUM(Y28:Y30)-SUM(Z28:Z30)+SUM(AB28:AB30)-SUM(AC28:AC30)</f>
        <v>4</v>
      </c>
      <c r="N28" s="449">
        <f>O28-P28</f>
        <v>20</v>
      </c>
      <c r="O28" s="449">
        <f>SUM(B28:B30,E28:E30,H28:H30)</f>
        <v>44</v>
      </c>
      <c r="P28" s="449">
        <f>SUM(D28:D30,G28:G30,J28:J30,)</f>
        <v>24</v>
      </c>
      <c r="Q28" s="448">
        <v>1</v>
      </c>
      <c r="R28" s="59"/>
      <c r="S28" s="60">
        <f t="shared" si="12"/>
        <v>1</v>
      </c>
      <c r="T28" s="61">
        <f t="shared" si="13"/>
        <v>0</v>
      </c>
      <c r="U28" s="61">
        <f>IF(SUM(S28:S30)&gt;SUM(T28:T30),1,0)</f>
        <v>1</v>
      </c>
      <c r="V28" s="60">
        <f t="shared" si="14"/>
        <v>0</v>
      </c>
      <c r="W28" s="61">
        <f t="shared" si="15"/>
        <v>0</v>
      </c>
      <c r="X28" s="61">
        <f>IF(SUM(V28:V30)&gt;SUM(W28:W30),1,0)</f>
        <v>0</v>
      </c>
      <c r="Y28" s="60">
        <f t="shared" si="16"/>
        <v>1</v>
      </c>
      <c r="Z28" s="61">
        <f t="shared" si="17"/>
        <v>0</v>
      </c>
      <c r="AA28" s="61">
        <f>IF(SUM(Y28:Y30)&gt;SUM(Z28:Z30),1,0)</f>
        <v>1</v>
      </c>
      <c r="AB28" s="60"/>
      <c r="AC28" s="61"/>
      <c r="AD28" s="61"/>
      <c r="AE28" s="62"/>
      <c r="AF28" s="62"/>
      <c r="AG28" s="62"/>
      <c r="AH28" s="62"/>
      <c r="AI28" s="59"/>
      <c r="AJ28" s="59"/>
      <c r="AK28" s="59"/>
    </row>
    <row r="29" spans="1:37" s="63" customFormat="1" ht="18" customHeight="1">
      <c r="A29" s="485"/>
      <c r="B29" s="65">
        <f>G26</f>
        <v>0</v>
      </c>
      <c r="C29" s="66" t="s">
        <v>285</v>
      </c>
      <c r="D29" s="65">
        <f>E26</f>
        <v>0</v>
      </c>
      <c r="E29" s="220"/>
      <c r="F29" s="66"/>
      <c r="G29" s="221"/>
      <c r="H29" s="219"/>
      <c r="I29" s="66" t="s">
        <v>285</v>
      </c>
      <c r="J29" s="219"/>
      <c r="K29" s="467"/>
      <c r="L29" s="450"/>
      <c r="M29" s="450"/>
      <c r="N29" s="450"/>
      <c r="O29" s="450"/>
      <c r="P29" s="450"/>
      <c r="Q29" s="448"/>
      <c r="R29" s="59"/>
      <c r="S29" s="60">
        <f t="shared" si="12"/>
        <v>0</v>
      </c>
      <c r="T29" s="61">
        <f t="shared" si="13"/>
        <v>0</v>
      </c>
      <c r="U29" s="61"/>
      <c r="V29" s="60">
        <f t="shared" si="14"/>
        <v>0</v>
      </c>
      <c r="W29" s="61">
        <f t="shared" si="15"/>
        <v>0</v>
      </c>
      <c r="X29" s="61"/>
      <c r="Y29" s="60">
        <f t="shared" si="16"/>
        <v>0</v>
      </c>
      <c r="Z29" s="61">
        <f t="shared" si="17"/>
        <v>0</v>
      </c>
      <c r="AA29" s="61"/>
      <c r="AB29" s="60"/>
      <c r="AC29" s="61"/>
      <c r="AD29" s="62"/>
      <c r="AE29" s="62"/>
      <c r="AF29" s="62"/>
      <c r="AG29" s="62"/>
      <c r="AH29" s="62"/>
      <c r="AI29" s="59"/>
      <c r="AJ29" s="59"/>
      <c r="AK29" s="59"/>
    </row>
    <row r="30" spans="1:37" s="63" customFormat="1" ht="18" customHeight="1">
      <c r="A30" s="487"/>
      <c r="B30" s="222">
        <f>G27</f>
        <v>11</v>
      </c>
      <c r="C30" s="371"/>
      <c r="D30" s="222">
        <f>E27</f>
        <v>9</v>
      </c>
      <c r="E30" s="223"/>
      <c r="F30" s="371"/>
      <c r="G30" s="224"/>
      <c r="H30" s="222">
        <v>11</v>
      </c>
      <c r="I30" s="371"/>
      <c r="J30" s="222">
        <v>7</v>
      </c>
      <c r="K30" s="467"/>
      <c r="L30" s="450"/>
      <c r="M30" s="450"/>
      <c r="N30" s="450"/>
      <c r="O30" s="450"/>
      <c r="P30" s="450"/>
      <c r="Q30" s="448"/>
      <c r="R30" s="59"/>
      <c r="S30" s="60">
        <f t="shared" si="12"/>
        <v>1</v>
      </c>
      <c r="T30" s="61">
        <f t="shared" si="13"/>
        <v>0</v>
      </c>
      <c r="U30" s="61"/>
      <c r="V30" s="60">
        <f t="shared" si="14"/>
        <v>0</v>
      </c>
      <c r="W30" s="61">
        <f t="shared" si="15"/>
        <v>0</v>
      </c>
      <c r="X30" s="61"/>
      <c r="Y30" s="60">
        <f t="shared" si="16"/>
        <v>1</v>
      </c>
      <c r="Z30" s="61">
        <f t="shared" si="17"/>
        <v>0</v>
      </c>
      <c r="AA30" s="61"/>
      <c r="AB30" s="60"/>
      <c r="AC30" s="61"/>
      <c r="AD30" s="62"/>
      <c r="AE30" s="62"/>
      <c r="AF30" s="62"/>
      <c r="AG30" s="62"/>
      <c r="AH30" s="62"/>
      <c r="AI30" s="59"/>
      <c r="AJ30" s="59"/>
      <c r="AK30" s="59"/>
    </row>
    <row r="31" spans="1:37" s="63" customFormat="1" ht="18" customHeight="1">
      <c r="A31" s="484" t="str">
        <f>H24</f>
        <v>9の敗者　　　　　　　　チームＪＡＰＡ～Ｎ</v>
      </c>
      <c r="B31" s="219">
        <f>J25</f>
        <v>7</v>
      </c>
      <c r="C31" s="66"/>
      <c r="D31" s="219">
        <f>H25</f>
        <v>11</v>
      </c>
      <c r="E31" s="225">
        <f>J28</f>
        <v>5</v>
      </c>
      <c r="F31" s="373"/>
      <c r="G31" s="227">
        <f>H28</f>
        <v>11</v>
      </c>
      <c r="H31" s="226"/>
      <c r="I31" s="373"/>
      <c r="J31" s="226"/>
      <c r="K31" s="467">
        <f>SUM(U31,X31,AA31,AD31)</f>
        <v>0</v>
      </c>
      <c r="L31" s="450">
        <v>2</v>
      </c>
      <c r="M31" s="449">
        <f>SUM(S31:S33)-SUM(T31:T33)+SUM(V31:V33)-SUM(W31:W33)+SUM(Y31:Y33)-SUM(Z31:Z33)+SUM(AB31:AB33)-SUM(AC31:AC33)</f>
        <v>-4</v>
      </c>
      <c r="N31" s="449">
        <f>O31-P31</f>
        <v>-16</v>
      </c>
      <c r="O31" s="449">
        <f>SUM(B31:B33,E31:E33,H31:H33)</f>
        <v>30</v>
      </c>
      <c r="P31" s="449">
        <f>SUM(D31:D33,G31:G33,J31:J33,)</f>
        <v>46</v>
      </c>
      <c r="Q31" s="448">
        <v>3</v>
      </c>
      <c r="R31" s="59"/>
      <c r="S31" s="60">
        <f t="shared" si="12"/>
        <v>0</v>
      </c>
      <c r="T31" s="61">
        <f t="shared" si="13"/>
        <v>1</v>
      </c>
      <c r="U31" s="61">
        <f>IF(SUM(S31:S33)&gt;SUM(T31:T33),1,0)</f>
        <v>0</v>
      </c>
      <c r="V31" s="60">
        <f t="shared" si="14"/>
        <v>0</v>
      </c>
      <c r="W31" s="61">
        <f t="shared" si="15"/>
        <v>1</v>
      </c>
      <c r="X31" s="61">
        <f>IF(SUM(V31:V33)&gt;SUM(W31:W33),1,0)</f>
        <v>0</v>
      </c>
      <c r="Y31" s="60">
        <f t="shared" si="16"/>
        <v>0</v>
      </c>
      <c r="Z31" s="61">
        <f t="shared" si="17"/>
        <v>0</v>
      </c>
      <c r="AA31" s="61">
        <f>IF(SUM(Y31:Y33)&gt;SUM(Z31:Z33),1,0)</f>
        <v>0</v>
      </c>
      <c r="AB31" s="60"/>
      <c r="AC31" s="61"/>
      <c r="AD31" s="61"/>
      <c r="AE31" s="62"/>
      <c r="AF31" s="62"/>
      <c r="AG31" s="62"/>
      <c r="AH31" s="62"/>
      <c r="AI31" s="59"/>
      <c r="AJ31" s="59"/>
      <c r="AK31" s="59"/>
    </row>
    <row r="32" spans="1:37" s="63" customFormat="1" ht="18" customHeight="1">
      <c r="A32" s="485"/>
      <c r="B32" s="65">
        <f>J26</f>
        <v>0</v>
      </c>
      <c r="C32" s="66" t="s">
        <v>286</v>
      </c>
      <c r="D32" s="65">
        <f>H26</f>
        <v>0</v>
      </c>
      <c r="E32" s="67">
        <f>J29</f>
        <v>0</v>
      </c>
      <c r="F32" s="66" t="s">
        <v>286</v>
      </c>
      <c r="G32" s="68">
        <f>H29</f>
        <v>0</v>
      </c>
      <c r="H32" s="219"/>
      <c r="I32" s="66"/>
      <c r="J32" s="219"/>
      <c r="K32" s="467"/>
      <c r="L32" s="450"/>
      <c r="M32" s="450"/>
      <c r="N32" s="450"/>
      <c r="O32" s="450"/>
      <c r="P32" s="450"/>
      <c r="Q32" s="448"/>
      <c r="R32" s="59"/>
      <c r="S32" s="60">
        <f t="shared" si="12"/>
        <v>0</v>
      </c>
      <c r="T32" s="61">
        <f t="shared" si="13"/>
        <v>0</v>
      </c>
      <c r="U32" s="61"/>
      <c r="V32" s="60">
        <f t="shared" si="14"/>
        <v>0</v>
      </c>
      <c r="W32" s="61">
        <f t="shared" si="15"/>
        <v>0</v>
      </c>
      <c r="X32" s="61"/>
      <c r="Y32" s="60">
        <f t="shared" si="16"/>
        <v>0</v>
      </c>
      <c r="Z32" s="61">
        <f t="shared" si="17"/>
        <v>0</v>
      </c>
      <c r="AA32" s="61"/>
      <c r="AB32" s="60"/>
      <c r="AC32" s="61"/>
      <c r="AD32" s="62"/>
      <c r="AE32" s="62"/>
      <c r="AF32" s="62"/>
      <c r="AG32" s="62"/>
      <c r="AH32" s="62"/>
      <c r="AI32" s="59"/>
      <c r="AJ32" s="59"/>
      <c r="AK32" s="59"/>
    </row>
    <row r="33" spans="1:34" s="63" customFormat="1" ht="18" customHeight="1" thickBot="1">
      <c r="A33" s="486"/>
      <c r="B33" s="228">
        <f>J27</f>
        <v>11</v>
      </c>
      <c r="C33" s="372"/>
      <c r="D33" s="228">
        <f>H27</f>
        <v>13</v>
      </c>
      <c r="E33" s="229">
        <f>J30</f>
        <v>7</v>
      </c>
      <c r="F33" s="372"/>
      <c r="G33" s="230">
        <f>H30</f>
        <v>11</v>
      </c>
      <c r="H33" s="228"/>
      <c r="I33" s="372"/>
      <c r="J33" s="228"/>
      <c r="K33" s="468"/>
      <c r="L33" s="451"/>
      <c r="M33" s="451"/>
      <c r="N33" s="451"/>
      <c r="O33" s="451"/>
      <c r="P33" s="451"/>
      <c r="Q33" s="452"/>
      <c r="R33" s="59"/>
      <c r="S33" s="60">
        <f t="shared" si="12"/>
        <v>0</v>
      </c>
      <c r="T33" s="61">
        <f t="shared" si="13"/>
        <v>1</v>
      </c>
      <c r="U33" s="61"/>
      <c r="V33" s="60">
        <f t="shared" si="14"/>
        <v>0</v>
      </c>
      <c r="W33" s="61">
        <f t="shared" si="15"/>
        <v>1</v>
      </c>
      <c r="X33" s="61"/>
      <c r="Y33" s="60">
        <f t="shared" si="16"/>
        <v>0</v>
      </c>
      <c r="Z33" s="61">
        <f t="shared" si="17"/>
        <v>0</v>
      </c>
      <c r="AA33" s="61"/>
      <c r="AB33" s="60"/>
      <c r="AC33" s="61"/>
      <c r="AD33" s="62"/>
      <c r="AE33" s="62"/>
      <c r="AF33" s="62"/>
      <c r="AG33" s="62"/>
      <c r="AH33" s="62"/>
    </row>
    <row r="34" spans="1:34" s="63" customFormat="1" ht="10.5" customHeight="1" thickBot="1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59"/>
      <c r="L34" s="59"/>
      <c r="M34" s="59"/>
      <c r="N34" s="59"/>
      <c r="O34" s="59"/>
      <c r="P34" s="59"/>
      <c r="Q34" s="59"/>
      <c r="R34" s="59"/>
      <c r="S34" s="72"/>
      <c r="T34" s="72"/>
      <c r="U34" s="72"/>
      <c r="V34" s="61"/>
      <c r="W34" s="61"/>
      <c r="X34" s="60"/>
      <c r="Y34" s="61"/>
      <c r="Z34" s="61"/>
      <c r="AA34" s="60"/>
      <c r="AB34" s="61"/>
      <c r="AC34" s="61"/>
      <c r="AD34" s="60"/>
      <c r="AE34" s="61"/>
      <c r="AF34" s="61"/>
      <c r="AG34" s="60"/>
      <c r="AH34" s="62"/>
    </row>
    <row r="35" spans="1:34" s="63" customFormat="1" ht="47.25" customHeight="1" thickBot="1">
      <c r="A35" s="54" t="s">
        <v>164</v>
      </c>
      <c r="B35" s="463" t="s">
        <v>306</v>
      </c>
      <c r="C35" s="460"/>
      <c r="D35" s="462"/>
      <c r="E35" s="459" t="s">
        <v>307</v>
      </c>
      <c r="F35" s="460"/>
      <c r="G35" s="462"/>
      <c r="H35" s="459" t="s">
        <v>308</v>
      </c>
      <c r="I35" s="460"/>
      <c r="J35" s="461"/>
      <c r="K35" s="55" t="s">
        <v>153</v>
      </c>
      <c r="L35" s="56" t="s">
        <v>154</v>
      </c>
      <c r="M35" s="57" t="s">
        <v>155</v>
      </c>
      <c r="N35" s="57" t="s">
        <v>156</v>
      </c>
      <c r="O35" s="57" t="s">
        <v>157</v>
      </c>
      <c r="P35" s="57" t="s">
        <v>158</v>
      </c>
      <c r="Q35" s="58" t="s">
        <v>159</v>
      </c>
      <c r="R35" s="59"/>
      <c r="S35" s="60" t="s">
        <v>153</v>
      </c>
      <c r="T35" s="61" t="s">
        <v>154</v>
      </c>
      <c r="U35" s="61"/>
      <c r="V35" s="60" t="s">
        <v>153</v>
      </c>
      <c r="W35" s="61" t="s">
        <v>154</v>
      </c>
      <c r="X35" s="61"/>
      <c r="Y35" s="60" t="s">
        <v>153</v>
      </c>
      <c r="Z35" s="61" t="s">
        <v>154</v>
      </c>
      <c r="AA35" s="61"/>
      <c r="AB35" s="60"/>
      <c r="AC35" s="61"/>
      <c r="AD35" s="62"/>
      <c r="AE35" s="62"/>
      <c r="AF35" s="62"/>
      <c r="AG35" s="62"/>
      <c r="AH35" s="62"/>
    </row>
    <row r="36" spans="1:34" s="63" customFormat="1" ht="18" customHeight="1" thickTop="1">
      <c r="A36" s="456" t="str">
        <f>B35</f>
        <v>下位リーグ①1位　　　　　狼煙</v>
      </c>
      <c r="B36" s="216"/>
      <c r="C36" s="216"/>
      <c r="D36" s="216"/>
      <c r="E36" s="217">
        <v>11</v>
      </c>
      <c r="F36" s="64"/>
      <c r="G36" s="218">
        <v>8</v>
      </c>
      <c r="H36" s="219">
        <v>12</v>
      </c>
      <c r="I36" s="66"/>
      <c r="J36" s="216">
        <v>10</v>
      </c>
      <c r="K36" s="453">
        <f>SUM(U36,X36,AA36,AD36)</f>
        <v>1</v>
      </c>
      <c r="L36" s="480">
        <v>1</v>
      </c>
      <c r="M36" s="480">
        <f>SUM(S36:S38)-SUM(T36:T38)+SUM(V36:V38)-SUM(W36:W38)+SUM(Y36:Y38)-SUM(Z36:Z38)+SUM(AB36:AB38)-SUM(AC36:AC38)</f>
        <v>1</v>
      </c>
      <c r="N36" s="480">
        <f>O36-P36</f>
        <v>5</v>
      </c>
      <c r="O36" s="480">
        <f>SUM(B36:B38,E36:E38,H36:H38,)</f>
        <v>56</v>
      </c>
      <c r="P36" s="480">
        <f>SUM(D36:D38,G36:G38,J36:J38,)</f>
        <v>51</v>
      </c>
      <c r="Q36" s="483">
        <v>2</v>
      </c>
      <c r="R36" s="59"/>
      <c r="S36" s="60">
        <f aca="true" t="shared" si="18" ref="S36:S44">IF(B36&gt;D36,1,0)</f>
        <v>0</v>
      </c>
      <c r="T36" s="61">
        <f aca="true" t="shared" si="19" ref="T36:T44">IF(B36&lt;D36,1,0)</f>
        <v>0</v>
      </c>
      <c r="U36" s="61">
        <f>IF(SUM(S36:S38)&gt;SUM(T36:T38),1,0)</f>
        <v>0</v>
      </c>
      <c r="V36" s="60">
        <f aca="true" t="shared" si="20" ref="V36:V44">IF(E36&gt;G36,1,0)</f>
        <v>1</v>
      </c>
      <c r="W36" s="61">
        <f aca="true" t="shared" si="21" ref="W36:W44">IF(E36&lt;G36,1,0)</f>
        <v>0</v>
      </c>
      <c r="X36" s="61">
        <f>IF(SUM(V36:V38)&gt;SUM(W36:W38),1,0)</f>
        <v>1</v>
      </c>
      <c r="Y36" s="60">
        <f aca="true" t="shared" si="22" ref="Y36:Y44">IF(H36&gt;J36,1,0)</f>
        <v>1</v>
      </c>
      <c r="Z36" s="61">
        <f aca="true" t="shared" si="23" ref="Z36:Z44">IF(H36&lt;J36,1,0)</f>
        <v>0</v>
      </c>
      <c r="AA36" s="61">
        <f>IF(SUM(Y36:Y38)&gt;SUM(Z36:Z38),1,0)</f>
        <v>0</v>
      </c>
      <c r="AB36" s="60"/>
      <c r="AC36" s="61"/>
      <c r="AD36" s="61"/>
      <c r="AE36" s="62"/>
      <c r="AF36" s="62"/>
      <c r="AG36" s="62"/>
      <c r="AH36" s="62"/>
    </row>
    <row r="37" spans="1:34" s="63" customFormat="1" ht="18" customHeight="1">
      <c r="A37" s="457"/>
      <c r="B37" s="219"/>
      <c r="C37" s="219"/>
      <c r="D37" s="219"/>
      <c r="E37" s="220"/>
      <c r="F37" s="66" t="s">
        <v>285</v>
      </c>
      <c r="G37" s="221"/>
      <c r="H37" s="219">
        <v>13</v>
      </c>
      <c r="I37" s="66" t="s">
        <v>286</v>
      </c>
      <c r="J37" s="219">
        <v>15</v>
      </c>
      <c r="K37" s="454"/>
      <c r="L37" s="475"/>
      <c r="M37" s="475"/>
      <c r="N37" s="475"/>
      <c r="O37" s="475"/>
      <c r="P37" s="475"/>
      <c r="Q37" s="478"/>
      <c r="R37" s="59"/>
      <c r="S37" s="60">
        <f t="shared" si="18"/>
        <v>0</v>
      </c>
      <c r="T37" s="61">
        <f t="shared" si="19"/>
        <v>0</v>
      </c>
      <c r="U37" s="61"/>
      <c r="V37" s="60">
        <f t="shared" si="20"/>
        <v>0</v>
      </c>
      <c r="W37" s="61">
        <f t="shared" si="21"/>
        <v>0</v>
      </c>
      <c r="X37" s="61"/>
      <c r="Y37" s="60">
        <f t="shared" si="22"/>
        <v>0</v>
      </c>
      <c r="Z37" s="61">
        <f t="shared" si="23"/>
        <v>1</v>
      </c>
      <c r="AA37" s="61"/>
      <c r="AB37" s="60"/>
      <c r="AC37" s="61"/>
      <c r="AD37" s="62"/>
      <c r="AE37" s="62"/>
      <c r="AF37" s="62"/>
      <c r="AG37" s="62"/>
      <c r="AH37" s="62"/>
    </row>
    <row r="38" spans="1:34" s="63" customFormat="1" ht="18" customHeight="1">
      <c r="A38" s="458"/>
      <c r="B38" s="222"/>
      <c r="C38" s="222"/>
      <c r="D38" s="222"/>
      <c r="E38" s="223">
        <v>11</v>
      </c>
      <c r="F38" s="371"/>
      <c r="G38" s="224">
        <v>7</v>
      </c>
      <c r="H38" s="222">
        <v>9</v>
      </c>
      <c r="I38" s="371"/>
      <c r="J38" s="222">
        <v>11</v>
      </c>
      <c r="K38" s="455"/>
      <c r="L38" s="449"/>
      <c r="M38" s="449"/>
      <c r="N38" s="449"/>
      <c r="O38" s="449"/>
      <c r="P38" s="449"/>
      <c r="Q38" s="471"/>
      <c r="R38" s="59"/>
      <c r="S38" s="60">
        <f t="shared" si="18"/>
        <v>0</v>
      </c>
      <c r="T38" s="61">
        <f t="shared" si="19"/>
        <v>0</v>
      </c>
      <c r="U38" s="61"/>
      <c r="V38" s="60">
        <f t="shared" si="20"/>
        <v>1</v>
      </c>
      <c r="W38" s="61">
        <f t="shared" si="21"/>
        <v>0</v>
      </c>
      <c r="X38" s="61"/>
      <c r="Y38" s="60">
        <f t="shared" si="22"/>
        <v>0</v>
      </c>
      <c r="Z38" s="61">
        <f t="shared" si="23"/>
        <v>1</v>
      </c>
      <c r="AA38" s="61"/>
      <c r="AB38" s="60"/>
      <c r="AC38" s="61"/>
      <c r="AD38" s="62"/>
      <c r="AE38" s="62"/>
      <c r="AF38" s="62"/>
      <c r="AG38" s="62"/>
      <c r="AH38" s="62"/>
    </row>
    <row r="39" spans="1:34" s="63" customFormat="1" ht="18" customHeight="1">
      <c r="A39" s="472" t="str">
        <f>E35</f>
        <v>下位リーグ②1位　　　　　日本福祉大学</v>
      </c>
      <c r="B39" s="219">
        <f>G36</f>
        <v>8</v>
      </c>
      <c r="C39" s="66"/>
      <c r="D39" s="219">
        <f>E36</f>
        <v>11</v>
      </c>
      <c r="E39" s="220"/>
      <c r="F39" s="66"/>
      <c r="G39" s="221"/>
      <c r="H39" s="219">
        <v>5</v>
      </c>
      <c r="I39" s="66"/>
      <c r="J39" s="219">
        <v>11</v>
      </c>
      <c r="K39" s="481">
        <f>SUM(U39,X39,AA39,AD39)</f>
        <v>0</v>
      </c>
      <c r="L39" s="474">
        <v>2</v>
      </c>
      <c r="M39" s="474">
        <f>SUM(S39:S41)-SUM(T39:T41)+SUM(V39:V41)-SUM(W39:W41)+SUM(Y39:Y41)-SUM(Z39:Z41)+SUM(AB39:AB41)-SUM(AC39:AC41)</f>
        <v>-4</v>
      </c>
      <c r="N39" s="474">
        <f>O39-P39</f>
        <v>-15</v>
      </c>
      <c r="O39" s="474">
        <f>SUM(B39:B41,E39:E41,H39:H41)</f>
        <v>31</v>
      </c>
      <c r="P39" s="474">
        <f>SUM(D39:D41,G39:G41,J39:J41,)</f>
        <v>46</v>
      </c>
      <c r="Q39" s="477">
        <v>3</v>
      </c>
      <c r="R39" s="59"/>
      <c r="S39" s="60">
        <f t="shared" si="18"/>
        <v>0</v>
      </c>
      <c r="T39" s="61">
        <f t="shared" si="19"/>
        <v>1</v>
      </c>
      <c r="U39" s="61">
        <f>IF(SUM(S39:S41)&gt;SUM(T39:T41),1,0)</f>
        <v>0</v>
      </c>
      <c r="V39" s="60">
        <f t="shared" si="20"/>
        <v>0</v>
      </c>
      <c r="W39" s="61">
        <f t="shared" si="21"/>
        <v>0</v>
      </c>
      <c r="X39" s="61">
        <f>IF(SUM(V39:V41)&gt;SUM(W39:W41),1,0)</f>
        <v>0</v>
      </c>
      <c r="Y39" s="60">
        <f t="shared" si="22"/>
        <v>0</v>
      </c>
      <c r="Z39" s="61">
        <f t="shared" si="23"/>
        <v>1</v>
      </c>
      <c r="AA39" s="61">
        <f>IF(SUM(Y39:Y41)&gt;SUM(Z39:Z41),1,0)</f>
        <v>0</v>
      </c>
      <c r="AB39" s="60"/>
      <c r="AC39" s="61"/>
      <c r="AD39" s="61"/>
      <c r="AE39" s="62"/>
      <c r="AF39" s="62"/>
      <c r="AG39" s="62"/>
      <c r="AH39" s="62"/>
    </row>
    <row r="40" spans="1:34" s="63" customFormat="1" ht="18" customHeight="1">
      <c r="A40" s="457"/>
      <c r="B40" s="65">
        <f>G37</f>
        <v>0</v>
      </c>
      <c r="C40" s="66" t="s">
        <v>286</v>
      </c>
      <c r="D40" s="65">
        <f>E37</f>
        <v>0</v>
      </c>
      <c r="E40" s="220"/>
      <c r="F40" s="66"/>
      <c r="G40" s="221"/>
      <c r="H40" s="219"/>
      <c r="I40" s="66" t="s">
        <v>286</v>
      </c>
      <c r="J40" s="219"/>
      <c r="K40" s="454"/>
      <c r="L40" s="475"/>
      <c r="M40" s="475"/>
      <c r="N40" s="475"/>
      <c r="O40" s="475"/>
      <c r="P40" s="475"/>
      <c r="Q40" s="478"/>
      <c r="R40" s="59"/>
      <c r="S40" s="60">
        <f t="shared" si="18"/>
        <v>0</v>
      </c>
      <c r="T40" s="61">
        <f t="shared" si="19"/>
        <v>0</v>
      </c>
      <c r="U40" s="61"/>
      <c r="V40" s="60">
        <f t="shared" si="20"/>
        <v>0</v>
      </c>
      <c r="W40" s="61">
        <f t="shared" si="21"/>
        <v>0</v>
      </c>
      <c r="X40" s="61"/>
      <c r="Y40" s="60">
        <f t="shared" si="22"/>
        <v>0</v>
      </c>
      <c r="Z40" s="61">
        <f t="shared" si="23"/>
        <v>0</v>
      </c>
      <c r="AA40" s="61"/>
      <c r="AB40" s="60"/>
      <c r="AC40" s="61"/>
      <c r="AD40" s="62"/>
      <c r="AE40" s="62"/>
      <c r="AF40" s="62"/>
      <c r="AG40" s="62"/>
      <c r="AH40" s="62"/>
    </row>
    <row r="41" spans="1:34" s="63" customFormat="1" ht="18" customHeight="1">
      <c r="A41" s="458"/>
      <c r="B41" s="222">
        <f>G38</f>
        <v>7</v>
      </c>
      <c r="C41" s="371"/>
      <c r="D41" s="222">
        <f>E38</f>
        <v>11</v>
      </c>
      <c r="E41" s="223"/>
      <c r="F41" s="371"/>
      <c r="G41" s="224"/>
      <c r="H41" s="222">
        <v>11</v>
      </c>
      <c r="I41" s="371"/>
      <c r="J41" s="222">
        <v>13</v>
      </c>
      <c r="K41" s="455"/>
      <c r="L41" s="449"/>
      <c r="M41" s="449"/>
      <c r="N41" s="449"/>
      <c r="O41" s="449"/>
      <c r="P41" s="449"/>
      <c r="Q41" s="471"/>
      <c r="R41" s="59"/>
      <c r="S41" s="60">
        <f t="shared" si="18"/>
        <v>0</v>
      </c>
      <c r="T41" s="61">
        <f t="shared" si="19"/>
        <v>1</v>
      </c>
      <c r="U41" s="61"/>
      <c r="V41" s="60">
        <f t="shared" si="20"/>
        <v>0</v>
      </c>
      <c r="W41" s="61">
        <f t="shared" si="21"/>
        <v>0</v>
      </c>
      <c r="X41" s="61"/>
      <c r="Y41" s="60">
        <f t="shared" si="22"/>
        <v>0</v>
      </c>
      <c r="Z41" s="61">
        <f t="shared" si="23"/>
        <v>1</v>
      </c>
      <c r="AA41" s="61"/>
      <c r="AB41" s="60"/>
      <c r="AC41" s="61"/>
      <c r="AD41" s="62"/>
      <c r="AE41" s="62"/>
      <c r="AF41" s="62"/>
      <c r="AG41" s="62"/>
      <c r="AH41" s="62"/>
    </row>
    <row r="42" spans="1:34" s="63" customFormat="1" ht="18" customHeight="1">
      <c r="A42" s="472" t="str">
        <f>H35</f>
        <v>下位リーグ③1位　　　　　茶番’ｓ</v>
      </c>
      <c r="B42" s="219">
        <f>J36</f>
        <v>10</v>
      </c>
      <c r="C42" s="66"/>
      <c r="D42" s="219">
        <f>H36</f>
        <v>12</v>
      </c>
      <c r="E42" s="225">
        <f>J39</f>
        <v>11</v>
      </c>
      <c r="F42" s="373"/>
      <c r="G42" s="227">
        <f>H39</f>
        <v>5</v>
      </c>
      <c r="H42" s="226"/>
      <c r="I42" s="373"/>
      <c r="J42" s="226"/>
      <c r="K42" s="481">
        <f>SUM(U42,X42,AA42,AD42)</f>
        <v>2</v>
      </c>
      <c r="L42" s="474">
        <v>0</v>
      </c>
      <c r="M42" s="474">
        <f>SUM(S42:S44)-SUM(T42:T44)+SUM(V42:V44)-SUM(W42:W44)+SUM(Y42:Y44)-SUM(Z42:Z44)+SUM(AB42:AB44)-SUM(AC42:AC44)</f>
        <v>3</v>
      </c>
      <c r="N42" s="474">
        <f>O42-P42</f>
        <v>10</v>
      </c>
      <c r="O42" s="474">
        <f>SUM(B42:B44,E42:E44,H42:H44)</f>
        <v>60</v>
      </c>
      <c r="P42" s="474">
        <f>SUM(D42:D44,G42:G44,J42:J44,)</f>
        <v>50</v>
      </c>
      <c r="Q42" s="477">
        <v>1</v>
      </c>
      <c r="R42" s="59"/>
      <c r="S42" s="60">
        <f t="shared" si="18"/>
        <v>0</v>
      </c>
      <c r="T42" s="61">
        <f t="shared" si="19"/>
        <v>1</v>
      </c>
      <c r="U42" s="61">
        <f>IF(SUM(S42:S44)&gt;SUM(T42:T44),1,0)</f>
        <v>1</v>
      </c>
      <c r="V42" s="60">
        <f t="shared" si="20"/>
        <v>1</v>
      </c>
      <c r="W42" s="61">
        <f t="shared" si="21"/>
        <v>0</v>
      </c>
      <c r="X42" s="61">
        <f>IF(SUM(V42:V44)&gt;SUM(W42:W44),1,0)</f>
        <v>1</v>
      </c>
      <c r="Y42" s="60">
        <f t="shared" si="22"/>
        <v>0</v>
      </c>
      <c r="Z42" s="61">
        <f t="shared" si="23"/>
        <v>0</v>
      </c>
      <c r="AA42" s="61">
        <f>IF(SUM(Y42:Y44)&gt;SUM(Z42:Z44),1,0)</f>
        <v>0</v>
      </c>
      <c r="AB42" s="60"/>
      <c r="AC42" s="61"/>
      <c r="AD42" s="61"/>
      <c r="AE42" s="62"/>
      <c r="AF42" s="62"/>
      <c r="AG42" s="62"/>
      <c r="AH42" s="62"/>
    </row>
    <row r="43" spans="1:34" s="63" customFormat="1" ht="18" customHeight="1">
      <c r="A43" s="457"/>
      <c r="B43" s="219">
        <f>J37</f>
        <v>15</v>
      </c>
      <c r="C43" s="66" t="s">
        <v>285</v>
      </c>
      <c r="D43" s="219">
        <f>H37</f>
        <v>13</v>
      </c>
      <c r="E43" s="67">
        <f>J40</f>
        <v>0</v>
      </c>
      <c r="F43" s="66" t="s">
        <v>285</v>
      </c>
      <c r="G43" s="68">
        <f>H40</f>
        <v>0</v>
      </c>
      <c r="H43" s="219"/>
      <c r="I43" s="66"/>
      <c r="J43" s="219"/>
      <c r="K43" s="454"/>
      <c r="L43" s="475"/>
      <c r="M43" s="475"/>
      <c r="N43" s="475"/>
      <c r="O43" s="475"/>
      <c r="P43" s="475"/>
      <c r="Q43" s="478"/>
      <c r="R43" s="59"/>
      <c r="S43" s="60">
        <f t="shared" si="18"/>
        <v>1</v>
      </c>
      <c r="T43" s="61">
        <f t="shared" si="19"/>
        <v>0</v>
      </c>
      <c r="U43" s="61"/>
      <c r="V43" s="60">
        <f t="shared" si="20"/>
        <v>0</v>
      </c>
      <c r="W43" s="61">
        <f t="shared" si="21"/>
        <v>0</v>
      </c>
      <c r="X43" s="61"/>
      <c r="Y43" s="60">
        <f t="shared" si="22"/>
        <v>0</v>
      </c>
      <c r="Z43" s="61">
        <f t="shared" si="23"/>
        <v>0</v>
      </c>
      <c r="AA43" s="61"/>
      <c r="AB43" s="60"/>
      <c r="AC43" s="61"/>
      <c r="AD43" s="62"/>
      <c r="AE43" s="62"/>
      <c r="AF43" s="62"/>
      <c r="AG43" s="62"/>
      <c r="AH43" s="62"/>
    </row>
    <row r="44" spans="1:34" s="63" customFormat="1" ht="18" customHeight="1" thickBot="1">
      <c r="A44" s="473"/>
      <c r="B44" s="228">
        <f>J38</f>
        <v>11</v>
      </c>
      <c r="C44" s="372"/>
      <c r="D44" s="228">
        <f>H38</f>
        <v>9</v>
      </c>
      <c r="E44" s="229">
        <f>J41</f>
        <v>13</v>
      </c>
      <c r="F44" s="372"/>
      <c r="G44" s="230">
        <f>H41</f>
        <v>11</v>
      </c>
      <c r="H44" s="228"/>
      <c r="I44" s="372"/>
      <c r="J44" s="228"/>
      <c r="K44" s="482"/>
      <c r="L44" s="476"/>
      <c r="M44" s="476"/>
      <c r="N44" s="476"/>
      <c r="O44" s="476"/>
      <c r="P44" s="476"/>
      <c r="Q44" s="479"/>
      <c r="R44" s="59"/>
      <c r="S44" s="60">
        <f t="shared" si="18"/>
        <v>1</v>
      </c>
      <c r="T44" s="61">
        <f t="shared" si="19"/>
        <v>0</v>
      </c>
      <c r="U44" s="61"/>
      <c r="V44" s="60">
        <f t="shared" si="20"/>
        <v>1</v>
      </c>
      <c r="W44" s="61">
        <f t="shared" si="21"/>
        <v>0</v>
      </c>
      <c r="X44" s="61"/>
      <c r="Y44" s="60">
        <f t="shared" si="22"/>
        <v>0</v>
      </c>
      <c r="Z44" s="61">
        <f t="shared" si="23"/>
        <v>0</v>
      </c>
      <c r="AA44" s="61"/>
      <c r="AB44" s="60"/>
      <c r="AC44" s="61"/>
      <c r="AD44" s="62"/>
      <c r="AE44" s="62"/>
      <c r="AF44" s="62"/>
      <c r="AG44" s="62"/>
      <c r="AH44" s="62"/>
    </row>
    <row r="45" spans="1:34" s="63" customFormat="1" ht="15" thickBot="1">
      <c r="A45" s="70"/>
      <c r="B45" s="71"/>
      <c r="C45" s="71"/>
      <c r="D45" s="71"/>
      <c r="E45" s="71"/>
      <c r="F45" s="71"/>
      <c r="G45" s="71"/>
      <c r="H45" s="71"/>
      <c r="I45" s="71"/>
      <c r="J45" s="71"/>
      <c r="K45" s="59"/>
      <c r="L45" s="59"/>
      <c r="M45" s="59"/>
      <c r="N45" s="59"/>
      <c r="O45" s="59"/>
      <c r="P45" s="59"/>
      <c r="Q45" s="59"/>
      <c r="R45" s="59"/>
      <c r="S45" s="60"/>
      <c r="T45" s="61"/>
      <c r="U45" s="61"/>
      <c r="V45" s="60"/>
      <c r="W45" s="61"/>
      <c r="X45" s="61"/>
      <c r="Y45" s="60"/>
      <c r="Z45" s="61"/>
      <c r="AA45" s="61"/>
      <c r="AB45" s="60"/>
      <c r="AC45" s="61"/>
      <c r="AD45" s="61"/>
      <c r="AE45" s="60"/>
      <c r="AF45" s="61"/>
      <c r="AG45" s="62"/>
      <c r="AH45" s="62"/>
    </row>
    <row r="46" spans="1:34" s="63" customFormat="1" ht="47.25" customHeight="1" thickBot="1">
      <c r="A46" s="54" t="s">
        <v>165</v>
      </c>
      <c r="B46" s="463" t="s">
        <v>309</v>
      </c>
      <c r="C46" s="460"/>
      <c r="D46" s="462"/>
      <c r="E46" s="459" t="s">
        <v>310</v>
      </c>
      <c r="F46" s="460"/>
      <c r="G46" s="462"/>
      <c r="H46" s="459" t="s">
        <v>311</v>
      </c>
      <c r="I46" s="460"/>
      <c r="J46" s="461"/>
      <c r="K46" s="55" t="s">
        <v>153</v>
      </c>
      <c r="L46" s="56" t="s">
        <v>154</v>
      </c>
      <c r="M46" s="57" t="s">
        <v>155</v>
      </c>
      <c r="N46" s="57" t="s">
        <v>156</v>
      </c>
      <c r="O46" s="57" t="s">
        <v>157</v>
      </c>
      <c r="P46" s="57" t="s">
        <v>158</v>
      </c>
      <c r="Q46" s="58" t="s">
        <v>159</v>
      </c>
      <c r="R46" s="59"/>
      <c r="S46" s="60" t="s">
        <v>153</v>
      </c>
      <c r="T46" s="61" t="s">
        <v>154</v>
      </c>
      <c r="U46" s="61"/>
      <c r="V46" s="60" t="s">
        <v>153</v>
      </c>
      <c r="W46" s="61" t="s">
        <v>154</v>
      </c>
      <c r="X46" s="61"/>
      <c r="Y46" s="60" t="s">
        <v>153</v>
      </c>
      <c r="Z46" s="61" t="s">
        <v>154</v>
      </c>
      <c r="AA46" s="61"/>
      <c r="AB46" s="60"/>
      <c r="AC46" s="61"/>
      <c r="AD46" s="62"/>
      <c r="AE46" s="62"/>
      <c r="AF46" s="62"/>
      <c r="AG46" s="62"/>
      <c r="AH46" s="62"/>
    </row>
    <row r="47" spans="1:34" s="63" customFormat="1" ht="18" customHeight="1" thickTop="1">
      <c r="A47" s="456" t="str">
        <f>B46</f>
        <v>下位リーグ①２位　　　　めたぼーず</v>
      </c>
      <c r="B47" s="216"/>
      <c r="C47" s="216"/>
      <c r="D47" s="216"/>
      <c r="E47" s="217">
        <v>11</v>
      </c>
      <c r="F47" s="64"/>
      <c r="G47" s="218">
        <v>6</v>
      </c>
      <c r="H47" s="219">
        <v>11</v>
      </c>
      <c r="I47" s="66"/>
      <c r="J47" s="216">
        <v>6</v>
      </c>
      <c r="K47" s="455">
        <f>SUM(U47,X47,AA47,AD47)</f>
        <v>2</v>
      </c>
      <c r="L47" s="449">
        <v>0</v>
      </c>
      <c r="M47" s="449">
        <f>SUM(S47:S49)-SUM(T47:T49)+SUM(V47:V49)-SUM(W47:W49)+SUM(Y47:Y49)-SUM(Z47:Z49)+SUM(AB47:AB49)-SUM(AC47:AC49)</f>
        <v>3</v>
      </c>
      <c r="N47" s="449">
        <f>O47-P47</f>
        <v>20</v>
      </c>
      <c r="O47" s="449">
        <f>SUM(B47:B49,E47:E49,H47:H49,)</f>
        <v>53</v>
      </c>
      <c r="P47" s="449">
        <f>SUM(D47:D49,G47:G49,J47:J49,)</f>
        <v>33</v>
      </c>
      <c r="Q47" s="471">
        <v>1</v>
      </c>
      <c r="R47" s="59"/>
      <c r="S47" s="60">
        <f aca="true" t="shared" si="24" ref="S47:S55">IF(B47&gt;D47,1,0)</f>
        <v>0</v>
      </c>
      <c r="T47" s="61">
        <f aca="true" t="shared" si="25" ref="T47:T55">IF(B47&lt;D47,1,0)</f>
        <v>0</v>
      </c>
      <c r="U47" s="61">
        <f>IF(SUM(S47:S49)&gt;SUM(T47:T49),1,0)</f>
        <v>0</v>
      </c>
      <c r="V47" s="60">
        <f aca="true" t="shared" si="26" ref="V47:V55">IF(E47&gt;G47,1,0)</f>
        <v>1</v>
      </c>
      <c r="W47" s="61">
        <f aca="true" t="shared" si="27" ref="W47:W55">IF(E47&lt;G47,1,0)</f>
        <v>0</v>
      </c>
      <c r="X47" s="61">
        <f>IF(SUM(V47:V49)&gt;SUM(W47:W49),1,0)</f>
        <v>1</v>
      </c>
      <c r="Y47" s="60">
        <f aca="true" t="shared" si="28" ref="Y47:Y55">IF(H47&gt;J47,1,0)</f>
        <v>1</v>
      </c>
      <c r="Z47" s="61">
        <f aca="true" t="shared" si="29" ref="Z47:Z55">IF(H47&lt;J47,1,0)</f>
        <v>0</v>
      </c>
      <c r="AA47" s="61">
        <f>IF(SUM(Y47:Y49)&gt;SUM(Z47:Z49),1,0)</f>
        <v>1</v>
      </c>
      <c r="AB47" s="60"/>
      <c r="AC47" s="61"/>
      <c r="AD47" s="61"/>
      <c r="AE47" s="62"/>
      <c r="AF47" s="62"/>
      <c r="AG47" s="62"/>
      <c r="AH47" s="62"/>
    </row>
    <row r="48" spans="1:34" s="63" customFormat="1" ht="18" customHeight="1">
      <c r="A48" s="457"/>
      <c r="B48" s="219"/>
      <c r="C48" s="219"/>
      <c r="D48" s="219"/>
      <c r="E48" s="220">
        <v>9</v>
      </c>
      <c r="F48" s="66" t="s">
        <v>285</v>
      </c>
      <c r="G48" s="221">
        <v>11</v>
      </c>
      <c r="H48" s="219"/>
      <c r="I48" s="66" t="s">
        <v>285</v>
      </c>
      <c r="J48" s="219"/>
      <c r="K48" s="467"/>
      <c r="L48" s="450"/>
      <c r="M48" s="450"/>
      <c r="N48" s="450"/>
      <c r="O48" s="450"/>
      <c r="P48" s="450"/>
      <c r="Q48" s="448"/>
      <c r="R48" s="59"/>
      <c r="S48" s="60">
        <f t="shared" si="24"/>
        <v>0</v>
      </c>
      <c r="T48" s="61">
        <f t="shared" si="25"/>
        <v>0</v>
      </c>
      <c r="U48" s="61"/>
      <c r="V48" s="60">
        <f t="shared" si="26"/>
        <v>0</v>
      </c>
      <c r="W48" s="61">
        <f t="shared" si="27"/>
        <v>1</v>
      </c>
      <c r="X48" s="61"/>
      <c r="Y48" s="60">
        <f t="shared" si="28"/>
        <v>0</v>
      </c>
      <c r="Z48" s="61">
        <f t="shared" si="29"/>
        <v>0</v>
      </c>
      <c r="AA48" s="61"/>
      <c r="AB48" s="60"/>
      <c r="AC48" s="61"/>
      <c r="AD48" s="62"/>
      <c r="AE48" s="62"/>
      <c r="AF48" s="62"/>
      <c r="AG48" s="62"/>
      <c r="AH48" s="62"/>
    </row>
    <row r="49" spans="1:34" s="63" customFormat="1" ht="18" customHeight="1">
      <c r="A49" s="458"/>
      <c r="B49" s="222"/>
      <c r="C49" s="222"/>
      <c r="D49" s="222"/>
      <c r="E49" s="223">
        <v>11</v>
      </c>
      <c r="F49" s="371"/>
      <c r="G49" s="224">
        <v>4</v>
      </c>
      <c r="H49" s="222">
        <v>11</v>
      </c>
      <c r="I49" s="371"/>
      <c r="J49" s="222">
        <v>6</v>
      </c>
      <c r="K49" s="467"/>
      <c r="L49" s="450"/>
      <c r="M49" s="450"/>
      <c r="N49" s="450"/>
      <c r="O49" s="450"/>
      <c r="P49" s="450"/>
      <c r="Q49" s="448"/>
      <c r="R49" s="59"/>
      <c r="S49" s="60">
        <f t="shared" si="24"/>
        <v>0</v>
      </c>
      <c r="T49" s="61">
        <f t="shared" si="25"/>
        <v>0</v>
      </c>
      <c r="U49" s="61"/>
      <c r="V49" s="60">
        <f t="shared" si="26"/>
        <v>1</v>
      </c>
      <c r="W49" s="61">
        <f t="shared" si="27"/>
        <v>0</v>
      </c>
      <c r="X49" s="61"/>
      <c r="Y49" s="60">
        <f t="shared" si="28"/>
        <v>1</v>
      </c>
      <c r="Z49" s="61">
        <f t="shared" si="29"/>
        <v>0</v>
      </c>
      <c r="AA49" s="61"/>
      <c r="AB49" s="60"/>
      <c r="AC49" s="61"/>
      <c r="AD49" s="62"/>
      <c r="AE49" s="62"/>
      <c r="AF49" s="62"/>
      <c r="AG49" s="62"/>
      <c r="AH49" s="62"/>
    </row>
    <row r="50" spans="1:34" s="63" customFormat="1" ht="18" customHeight="1">
      <c r="A50" s="457" t="str">
        <f>E46</f>
        <v>下位リーグ②２位　　　　会津大学Solaris</v>
      </c>
      <c r="B50" s="219">
        <f>G47</f>
        <v>6</v>
      </c>
      <c r="C50" s="66"/>
      <c r="D50" s="219">
        <f>E47</f>
        <v>11</v>
      </c>
      <c r="E50" s="220"/>
      <c r="F50" s="66"/>
      <c r="G50" s="221"/>
      <c r="H50" s="219">
        <v>11</v>
      </c>
      <c r="I50" s="66"/>
      <c r="J50" s="219">
        <v>8</v>
      </c>
      <c r="K50" s="467">
        <f>SUM(U50,X50,AA50,AD50)</f>
        <v>1</v>
      </c>
      <c r="L50" s="450">
        <v>1</v>
      </c>
      <c r="M50" s="449">
        <f>SUM(S50:S52)-SUM(T50:T52)+SUM(V50:V52)-SUM(W50:W52)+SUM(Y50:Y52)-SUM(Z50:Z52)+SUM(AB50:AB52)-SUM(AC50:AC52)</f>
        <v>0</v>
      </c>
      <c r="N50" s="449">
        <f>O50-P50</f>
        <v>-5</v>
      </c>
      <c r="O50" s="449">
        <f>SUM(B50:B52,E50:E52,H50:H52)</f>
        <v>52</v>
      </c>
      <c r="P50" s="449">
        <f>SUM(D50:D52,G50:G52,J50:J52,)</f>
        <v>57</v>
      </c>
      <c r="Q50" s="448">
        <v>2</v>
      </c>
      <c r="R50" s="59"/>
      <c r="S50" s="60">
        <f t="shared" si="24"/>
        <v>0</v>
      </c>
      <c r="T50" s="61">
        <f t="shared" si="25"/>
        <v>1</v>
      </c>
      <c r="U50" s="61">
        <f>IF(SUM(S50:S52)&gt;SUM(T50:T52),1,0)</f>
        <v>0</v>
      </c>
      <c r="V50" s="60">
        <f t="shared" si="26"/>
        <v>0</v>
      </c>
      <c r="W50" s="61">
        <f t="shared" si="27"/>
        <v>0</v>
      </c>
      <c r="X50" s="61">
        <f>IF(SUM(V50:V52)&gt;SUM(W50:W52),1,0)</f>
        <v>0</v>
      </c>
      <c r="Y50" s="60">
        <f t="shared" si="28"/>
        <v>1</v>
      </c>
      <c r="Z50" s="61">
        <f t="shared" si="29"/>
        <v>0</v>
      </c>
      <c r="AA50" s="61">
        <f>IF(SUM(Y50:Y52)&gt;SUM(Z50:Z52),1,0)</f>
        <v>1</v>
      </c>
      <c r="AB50" s="60"/>
      <c r="AC50" s="61"/>
      <c r="AD50" s="61"/>
      <c r="AE50" s="62"/>
      <c r="AF50" s="62"/>
      <c r="AG50" s="62"/>
      <c r="AH50" s="62"/>
    </row>
    <row r="51" spans="1:34" s="63" customFormat="1" ht="18" customHeight="1">
      <c r="A51" s="457"/>
      <c r="B51" s="219">
        <f>G48</f>
        <v>11</v>
      </c>
      <c r="C51" s="66" t="s">
        <v>286</v>
      </c>
      <c r="D51" s="219">
        <f>E48</f>
        <v>9</v>
      </c>
      <c r="E51" s="220"/>
      <c r="F51" s="66"/>
      <c r="G51" s="221"/>
      <c r="H51" s="219">
        <v>9</v>
      </c>
      <c r="I51" s="66" t="s">
        <v>285</v>
      </c>
      <c r="J51" s="219">
        <v>11</v>
      </c>
      <c r="K51" s="467"/>
      <c r="L51" s="450"/>
      <c r="M51" s="450"/>
      <c r="N51" s="450"/>
      <c r="O51" s="450"/>
      <c r="P51" s="450"/>
      <c r="Q51" s="448"/>
      <c r="R51" s="59"/>
      <c r="S51" s="60">
        <f t="shared" si="24"/>
        <v>1</v>
      </c>
      <c r="T51" s="61">
        <f t="shared" si="25"/>
        <v>0</v>
      </c>
      <c r="U51" s="61"/>
      <c r="V51" s="60">
        <f t="shared" si="26"/>
        <v>0</v>
      </c>
      <c r="W51" s="61">
        <f t="shared" si="27"/>
        <v>0</v>
      </c>
      <c r="X51" s="61"/>
      <c r="Y51" s="60">
        <f t="shared" si="28"/>
        <v>0</v>
      </c>
      <c r="Z51" s="61">
        <f t="shared" si="29"/>
        <v>1</v>
      </c>
      <c r="AA51" s="61"/>
      <c r="AB51" s="60"/>
      <c r="AC51" s="61"/>
      <c r="AD51" s="62"/>
      <c r="AE51" s="62"/>
      <c r="AF51" s="62"/>
      <c r="AG51" s="62"/>
      <c r="AH51" s="62"/>
    </row>
    <row r="52" spans="1:34" s="63" customFormat="1" ht="18" customHeight="1">
      <c r="A52" s="458"/>
      <c r="B52" s="222">
        <f>G49</f>
        <v>4</v>
      </c>
      <c r="C52" s="371"/>
      <c r="D52" s="222">
        <f>E49</f>
        <v>11</v>
      </c>
      <c r="E52" s="223"/>
      <c r="F52" s="371"/>
      <c r="G52" s="224"/>
      <c r="H52" s="222">
        <v>11</v>
      </c>
      <c r="I52" s="371"/>
      <c r="J52" s="222">
        <v>7</v>
      </c>
      <c r="K52" s="467"/>
      <c r="L52" s="450"/>
      <c r="M52" s="450"/>
      <c r="N52" s="450"/>
      <c r="O52" s="450"/>
      <c r="P52" s="450"/>
      <c r="Q52" s="448"/>
      <c r="R52" s="59"/>
      <c r="S52" s="60">
        <f t="shared" si="24"/>
        <v>0</v>
      </c>
      <c r="T52" s="61">
        <f t="shared" si="25"/>
        <v>1</v>
      </c>
      <c r="U52" s="61"/>
      <c r="V52" s="60">
        <f t="shared" si="26"/>
        <v>0</v>
      </c>
      <c r="W52" s="61">
        <f t="shared" si="27"/>
        <v>0</v>
      </c>
      <c r="X52" s="61"/>
      <c r="Y52" s="60">
        <f t="shared" si="28"/>
        <v>1</v>
      </c>
      <c r="Z52" s="61">
        <f t="shared" si="29"/>
        <v>0</v>
      </c>
      <c r="AA52" s="61"/>
      <c r="AB52" s="60"/>
      <c r="AC52" s="61"/>
      <c r="AD52" s="62"/>
      <c r="AE52" s="62"/>
      <c r="AF52" s="62"/>
      <c r="AG52" s="62"/>
      <c r="AH52" s="62"/>
    </row>
    <row r="53" spans="1:34" s="63" customFormat="1" ht="18" customHeight="1">
      <c r="A53" s="472" t="str">
        <f>H46</f>
        <v>下位リーグ③２位　　　　モネラネモラ♂</v>
      </c>
      <c r="B53" s="219">
        <f>J47</f>
        <v>6</v>
      </c>
      <c r="C53" s="66"/>
      <c r="D53" s="219">
        <f>H47</f>
        <v>11</v>
      </c>
      <c r="E53" s="225">
        <f>J50</f>
        <v>8</v>
      </c>
      <c r="F53" s="373"/>
      <c r="G53" s="227">
        <f>H50</f>
        <v>11</v>
      </c>
      <c r="H53" s="226"/>
      <c r="I53" s="373"/>
      <c r="J53" s="226"/>
      <c r="K53" s="467">
        <f>SUM(U53,X53,AA53,AD53)</f>
        <v>0</v>
      </c>
      <c r="L53" s="450">
        <v>2</v>
      </c>
      <c r="M53" s="449">
        <f>SUM(S53:S55)-SUM(T53:T55)+SUM(V53:V55)-SUM(W53:W55)+SUM(Y53:Y55)-SUM(Z53:Z55)+SUM(AB53:AB55)-SUM(AC53:AC55)</f>
        <v>-3</v>
      </c>
      <c r="N53" s="449">
        <f>O53-P53</f>
        <v>-15</v>
      </c>
      <c r="O53" s="449">
        <f>SUM(B53:B55,E53:E55,H53:H55)</f>
        <v>38</v>
      </c>
      <c r="P53" s="449">
        <f>SUM(D53:D55,G53:G55,J53:J55,)</f>
        <v>53</v>
      </c>
      <c r="Q53" s="448">
        <v>3</v>
      </c>
      <c r="R53" s="59"/>
      <c r="S53" s="60">
        <f t="shared" si="24"/>
        <v>0</v>
      </c>
      <c r="T53" s="61">
        <f t="shared" si="25"/>
        <v>1</v>
      </c>
      <c r="U53" s="61">
        <f>IF(SUM(S53:S55)&gt;SUM(T53:T55),1,0)</f>
        <v>0</v>
      </c>
      <c r="V53" s="60">
        <f t="shared" si="26"/>
        <v>0</v>
      </c>
      <c r="W53" s="61">
        <f t="shared" si="27"/>
        <v>1</v>
      </c>
      <c r="X53" s="61">
        <f>IF(SUM(V53:V55)&gt;SUM(W53:W55),1,0)</f>
        <v>0</v>
      </c>
      <c r="Y53" s="60">
        <f t="shared" si="28"/>
        <v>0</v>
      </c>
      <c r="Z53" s="61">
        <f t="shared" si="29"/>
        <v>0</v>
      </c>
      <c r="AA53" s="61">
        <f>IF(SUM(Y53:Y55)&gt;SUM(Z53:Z55),1,0)</f>
        <v>0</v>
      </c>
      <c r="AB53" s="60"/>
      <c r="AC53" s="61"/>
      <c r="AD53" s="61"/>
      <c r="AE53" s="62"/>
      <c r="AF53" s="62"/>
      <c r="AG53" s="62"/>
      <c r="AH53" s="62"/>
    </row>
    <row r="54" spans="1:34" s="63" customFormat="1" ht="18" customHeight="1">
      <c r="A54" s="457"/>
      <c r="B54" s="65">
        <f>J48</f>
        <v>0</v>
      </c>
      <c r="C54" s="66" t="s">
        <v>286</v>
      </c>
      <c r="D54" s="65">
        <f>H48</f>
        <v>0</v>
      </c>
      <c r="E54" s="220">
        <f>J51</f>
        <v>11</v>
      </c>
      <c r="F54" s="66" t="s">
        <v>286</v>
      </c>
      <c r="G54" s="221">
        <f>H51</f>
        <v>9</v>
      </c>
      <c r="H54" s="219"/>
      <c r="I54" s="66"/>
      <c r="J54" s="219"/>
      <c r="K54" s="467"/>
      <c r="L54" s="450"/>
      <c r="M54" s="450"/>
      <c r="N54" s="450"/>
      <c r="O54" s="450"/>
      <c r="P54" s="450"/>
      <c r="Q54" s="448"/>
      <c r="R54" s="59"/>
      <c r="S54" s="60">
        <f t="shared" si="24"/>
        <v>0</v>
      </c>
      <c r="T54" s="61">
        <f t="shared" si="25"/>
        <v>0</v>
      </c>
      <c r="U54" s="61"/>
      <c r="V54" s="60">
        <f t="shared" si="26"/>
        <v>1</v>
      </c>
      <c r="W54" s="61">
        <f t="shared" si="27"/>
        <v>0</v>
      </c>
      <c r="X54" s="61"/>
      <c r="Y54" s="60">
        <f t="shared" si="28"/>
        <v>0</v>
      </c>
      <c r="Z54" s="61">
        <f t="shared" si="29"/>
        <v>0</v>
      </c>
      <c r="AA54" s="61"/>
      <c r="AB54" s="60"/>
      <c r="AC54" s="61"/>
      <c r="AD54" s="62"/>
      <c r="AE54" s="62"/>
      <c r="AF54" s="62"/>
      <c r="AG54" s="62"/>
      <c r="AH54" s="62"/>
    </row>
    <row r="55" spans="1:34" s="63" customFormat="1" ht="18" customHeight="1" thickBot="1">
      <c r="A55" s="473"/>
      <c r="B55" s="228">
        <f>J49</f>
        <v>6</v>
      </c>
      <c r="C55" s="228"/>
      <c r="D55" s="228">
        <f>H49</f>
        <v>11</v>
      </c>
      <c r="E55" s="229">
        <f>J52</f>
        <v>7</v>
      </c>
      <c r="F55" s="372"/>
      <c r="G55" s="230">
        <f>H52</f>
        <v>11</v>
      </c>
      <c r="H55" s="228"/>
      <c r="I55" s="372"/>
      <c r="J55" s="228"/>
      <c r="K55" s="468"/>
      <c r="L55" s="451"/>
      <c r="M55" s="451"/>
      <c r="N55" s="451"/>
      <c r="O55" s="451"/>
      <c r="P55" s="451"/>
      <c r="Q55" s="452"/>
      <c r="R55" s="59"/>
      <c r="S55" s="60">
        <f t="shared" si="24"/>
        <v>0</v>
      </c>
      <c r="T55" s="61">
        <f t="shared" si="25"/>
        <v>1</v>
      </c>
      <c r="U55" s="61"/>
      <c r="V55" s="60">
        <f t="shared" si="26"/>
        <v>0</v>
      </c>
      <c r="W55" s="61">
        <f t="shared" si="27"/>
        <v>1</v>
      </c>
      <c r="X55" s="61"/>
      <c r="Y55" s="60">
        <f t="shared" si="28"/>
        <v>0</v>
      </c>
      <c r="Z55" s="61">
        <f t="shared" si="29"/>
        <v>0</v>
      </c>
      <c r="AA55" s="61"/>
      <c r="AB55" s="60"/>
      <c r="AC55" s="61"/>
      <c r="AD55" s="62"/>
      <c r="AE55" s="62"/>
      <c r="AF55" s="62"/>
      <c r="AG55" s="62"/>
      <c r="AH55" s="62"/>
    </row>
    <row r="56" spans="1:34" s="63" customFormat="1" ht="12.75" customHeight="1" thickBot="1">
      <c r="A56" s="70"/>
      <c r="B56" s="71"/>
      <c r="C56" s="71"/>
      <c r="D56" s="71"/>
      <c r="E56" s="71"/>
      <c r="F56" s="71"/>
      <c r="G56" s="71"/>
      <c r="H56" s="71"/>
      <c r="I56" s="71"/>
      <c r="J56" s="71"/>
      <c r="K56" s="59"/>
      <c r="L56" s="59"/>
      <c r="M56" s="59"/>
      <c r="N56" s="59"/>
      <c r="O56" s="59"/>
      <c r="P56" s="59"/>
      <c r="Q56" s="59"/>
      <c r="R56" s="59"/>
      <c r="S56" s="60"/>
      <c r="T56" s="61"/>
      <c r="U56" s="61"/>
      <c r="V56" s="74"/>
      <c r="W56" s="75"/>
      <c r="X56" s="75"/>
      <c r="Y56" s="74"/>
      <c r="Z56" s="75"/>
      <c r="AA56" s="75"/>
      <c r="AB56" s="74"/>
      <c r="AC56" s="75"/>
      <c r="AD56" s="75"/>
      <c r="AE56" s="74"/>
      <c r="AF56" s="75"/>
      <c r="AG56" s="52"/>
      <c r="AH56" s="62"/>
    </row>
    <row r="57" spans="1:34" s="63" customFormat="1" ht="47.25" customHeight="1" thickBot="1">
      <c r="A57" s="54" t="s">
        <v>166</v>
      </c>
      <c r="B57" s="463" t="s">
        <v>312</v>
      </c>
      <c r="C57" s="460"/>
      <c r="D57" s="462"/>
      <c r="E57" s="459" t="s">
        <v>313</v>
      </c>
      <c r="F57" s="460"/>
      <c r="G57" s="462"/>
      <c r="H57" s="459" t="s">
        <v>314</v>
      </c>
      <c r="I57" s="460"/>
      <c r="J57" s="461"/>
      <c r="K57" s="55" t="s">
        <v>153</v>
      </c>
      <c r="L57" s="56" t="s">
        <v>154</v>
      </c>
      <c r="M57" s="57" t="s">
        <v>155</v>
      </c>
      <c r="N57" s="57" t="s">
        <v>156</v>
      </c>
      <c r="O57" s="57" t="s">
        <v>157</v>
      </c>
      <c r="P57" s="57" t="s">
        <v>158</v>
      </c>
      <c r="Q57" s="58" t="s">
        <v>159</v>
      </c>
      <c r="R57" s="59"/>
      <c r="S57" s="60" t="s">
        <v>153</v>
      </c>
      <c r="T57" s="61" t="s">
        <v>154</v>
      </c>
      <c r="U57" s="61"/>
      <c r="V57" s="60" t="s">
        <v>153</v>
      </c>
      <c r="W57" s="61" t="s">
        <v>154</v>
      </c>
      <c r="X57" s="61"/>
      <c r="Y57" s="60" t="s">
        <v>153</v>
      </c>
      <c r="Z57" s="61" t="s">
        <v>154</v>
      </c>
      <c r="AA57" s="61"/>
      <c r="AB57" s="60"/>
      <c r="AC57" s="61"/>
      <c r="AD57" s="62"/>
      <c r="AE57" s="62"/>
      <c r="AF57" s="62"/>
      <c r="AG57" s="62"/>
      <c r="AH57" s="62"/>
    </row>
    <row r="58" spans="1:34" s="63" customFormat="1" ht="18" customHeight="1" thickTop="1">
      <c r="A58" s="469" t="str">
        <f>B57</f>
        <v>下位リーグ①３位　　　　DO☆YEAR</v>
      </c>
      <c r="B58" s="216"/>
      <c r="C58" s="216"/>
      <c r="D58" s="216"/>
      <c r="E58" s="217">
        <v>6</v>
      </c>
      <c r="F58" s="64"/>
      <c r="G58" s="218">
        <v>11</v>
      </c>
      <c r="H58" s="219">
        <v>12</v>
      </c>
      <c r="I58" s="66"/>
      <c r="J58" s="216">
        <v>14</v>
      </c>
      <c r="K58" s="455">
        <f>SUM(U58,X58,AA58,AD58)</f>
        <v>2</v>
      </c>
      <c r="L58" s="449">
        <v>0</v>
      </c>
      <c r="M58" s="449">
        <f>SUM(S58:S60)-SUM(T58:T60)+SUM(V58:V60)-SUM(W58:W60)+SUM(Y58:Y60)-SUM(Z58:Z60)+SUM(AB58:AB60)-SUM(AC58:AC60)</f>
        <v>2</v>
      </c>
      <c r="N58" s="449">
        <f>O58-P58</f>
        <v>9</v>
      </c>
      <c r="O58" s="449">
        <f>SUM(B58:B60,E58:E60,H58:H60,)</f>
        <v>62</v>
      </c>
      <c r="P58" s="449">
        <f>SUM(D58:D60,G58:G60,J58:J60,)</f>
        <v>53</v>
      </c>
      <c r="Q58" s="471">
        <v>1</v>
      </c>
      <c r="R58" s="59"/>
      <c r="S58" s="60">
        <f aca="true" t="shared" si="30" ref="S58:S66">IF(B58&gt;D58,1,0)</f>
        <v>0</v>
      </c>
      <c r="T58" s="61">
        <f aca="true" t="shared" si="31" ref="T58:T66">IF(B58&lt;D58,1,0)</f>
        <v>0</v>
      </c>
      <c r="U58" s="61">
        <f>IF(SUM(S58:S60)&gt;SUM(T58:T60),1,0)</f>
        <v>0</v>
      </c>
      <c r="V58" s="60">
        <f aca="true" t="shared" si="32" ref="V58:V66">IF(E58&gt;G58,1,0)</f>
        <v>0</v>
      </c>
      <c r="W58" s="61">
        <f aca="true" t="shared" si="33" ref="W58:W66">IF(E58&lt;G58,1,0)</f>
        <v>1</v>
      </c>
      <c r="X58" s="61">
        <f>IF(SUM(V58:V60)&gt;SUM(W58:W60),1,0)</f>
        <v>1</v>
      </c>
      <c r="Y58" s="60">
        <f aca="true" t="shared" si="34" ref="Y58:Y66">IF(H58&gt;J58,1,0)</f>
        <v>0</v>
      </c>
      <c r="Z58" s="61">
        <f aca="true" t="shared" si="35" ref="Z58:Z66">IF(H58&lt;J58,1,0)</f>
        <v>1</v>
      </c>
      <c r="AA58" s="61">
        <f>IF(SUM(Y58:Y60)&gt;SUM(Z58:Z60),1,0)</f>
        <v>1</v>
      </c>
      <c r="AB58" s="60"/>
      <c r="AC58" s="61"/>
      <c r="AD58" s="61"/>
      <c r="AE58" s="62"/>
      <c r="AF58" s="62"/>
      <c r="AG58" s="62"/>
      <c r="AH58" s="62"/>
    </row>
    <row r="59" spans="1:34" s="63" customFormat="1" ht="18" customHeight="1">
      <c r="A59" s="465"/>
      <c r="B59" s="219"/>
      <c r="C59" s="219"/>
      <c r="D59" s="219"/>
      <c r="E59" s="220">
        <v>11</v>
      </c>
      <c r="F59" s="66" t="s">
        <v>285</v>
      </c>
      <c r="G59" s="221">
        <v>9</v>
      </c>
      <c r="H59" s="219">
        <v>11</v>
      </c>
      <c r="I59" s="66" t="s">
        <v>285</v>
      </c>
      <c r="J59" s="219">
        <v>9</v>
      </c>
      <c r="K59" s="467"/>
      <c r="L59" s="450"/>
      <c r="M59" s="450"/>
      <c r="N59" s="450"/>
      <c r="O59" s="450"/>
      <c r="P59" s="450"/>
      <c r="Q59" s="448"/>
      <c r="R59" s="59"/>
      <c r="S59" s="60">
        <f t="shared" si="30"/>
        <v>0</v>
      </c>
      <c r="T59" s="61">
        <f t="shared" si="31"/>
        <v>0</v>
      </c>
      <c r="U59" s="61"/>
      <c r="V59" s="60">
        <f t="shared" si="32"/>
        <v>1</v>
      </c>
      <c r="W59" s="61">
        <f t="shared" si="33"/>
        <v>0</v>
      </c>
      <c r="X59" s="61"/>
      <c r="Y59" s="60">
        <f t="shared" si="34"/>
        <v>1</v>
      </c>
      <c r="Z59" s="61">
        <f t="shared" si="35"/>
        <v>0</v>
      </c>
      <c r="AA59" s="61"/>
      <c r="AB59" s="60"/>
      <c r="AC59" s="61"/>
      <c r="AD59" s="62"/>
      <c r="AE59" s="62"/>
      <c r="AF59" s="62"/>
      <c r="AG59" s="62"/>
      <c r="AH59" s="62"/>
    </row>
    <row r="60" spans="1:34" s="63" customFormat="1" ht="18" customHeight="1">
      <c r="A60" s="470"/>
      <c r="B60" s="222"/>
      <c r="C60" s="222"/>
      <c r="D60" s="222"/>
      <c r="E60" s="223">
        <v>11</v>
      </c>
      <c r="F60" s="371"/>
      <c r="G60" s="224">
        <v>5</v>
      </c>
      <c r="H60" s="222">
        <v>11</v>
      </c>
      <c r="I60" s="371"/>
      <c r="J60" s="222">
        <v>5</v>
      </c>
      <c r="K60" s="467"/>
      <c r="L60" s="450"/>
      <c r="M60" s="450"/>
      <c r="N60" s="450"/>
      <c r="O60" s="450"/>
      <c r="P60" s="450"/>
      <c r="Q60" s="448"/>
      <c r="R60" s="59"/>
      <c r="S60" s="60">
        <f t="shared" si="30"/>
        <v>0</v>
      </c>
      <c r="T60" s="61">
        <f t="shared" si="31"/>
        <v>0</v>
      </c>
      <c r="U60" s="61"/>
      <c r="V60" s="60">
        <f t="shared" si="32"/>
        <v>1</v>
      </c>
      <c r="W60" s="61">
        <f t="shared" si="33"/>
        <v>0</v>
      </c>
      <c r="X60" s="61"/>
      <c r="Y60" s="60">
        <f t="shared" si="34"/>
        <v>1</v>
      </c>
      <c r="Z60" s="61">
        <f t="shared" si="35"/>
        <v>0</v>
      </c>
      <c r="AA60" s="61"/>
      <c r="AB60" s="60"/>
      <c r="AC60" s="61"/>
      <c r="AD60" s="62"/>
      <c r="AE60" s="62"/>
      <c r="AF60" s="62"/>
      <c r="AG60" s="62"/>
      <c r="AH60" s="62"/>
    </row>
    <row r="61" spans="1:34" s="63" customFormat="1" ht="18" customHeight="1">
      <c r="A61" s="465" t="str">
        <f>E57</f>
        <v>下位リーグ②３位　　　　TEA NUMBER'S</v>
      </c>
      <c r="B61" s="219">
        <f>G58</f>
        <v>11</v>
      </c>
      <c r="C61" s="66"/>
      <c r="D61" s="219">
        <f>E58</f>
        <v>6</v>
      </c>
      <c r="E61" s="220"/>
      <c r="F61" s="66"/>
      <c r="G61" s="221"/>
      <c r="H61" s="219">
        <v>3</v>
      </c>
      <c r="I61" s="66"/>
      <c r="J61" s="219">
        <v>11</v>
      </c>
      <c r="K61" s="467">
        <f>SUM(U61,X61,AA61,AD61)</f>
        <v>1</v>
      </c>
      <c r="L61" s="450">
        <v>1</v>
      </c>
      <c r="M61" s="449">
        <f>SUM(S61:S63)-SUM(T61:T63)+SUM(V61:V63)-SUM(W61:W63)+SUM(Y61:Y63)-SUM(Z61:Z63)+SUM(AB61:AB63)-SUM(AC61:AC63)</f>
        <v>0</v>
      </c>
      <c r="N61" s="449">
        <f>O61-P61</f>
        <v>-7</v>
      </c>
      <c r="O61" s="449">
        <f>SUM(B61:B63,E61:E63,H61:H63)</f>
        <v>54</v>
      </c>
      <c r="P61" s="449">
        <f>SUM(D61:D63,G61:G63,J61:J63,)</f>
        <v>61</v>
      </c>
      <c r="Q61" s="448">
        <v>2</v>
      </c>
      <c r="R61" s="59"/>
      <c r="S61" s="60">
        <f t="shared" si="30"/>
        <v>1</v>
      </c>
      <c r="T61" s="61">
        <f t="shared" si="31"/>
        <v>0</v>
      </c>
      <c r="U61" s="61">
        <f>IF(SUM(S61:S63)&gt;SUM(T61:T63),1,0)</f>
        <v>0</v>
      </c>
      <c r="V61" s="60">
        <f t="shared" si="32"/>
        <v>0</v>
      </c>
      <c r="W61" s="61">
        <f t="shared" si="33"/>
        <v>0</v>
      </c>
      <c r="X61" s="61">
        <f>IF(SUM(V61:V63)&gt;SUM(W61:W63),1,0)</f>
        <v>0</v>
      </c>
      <c r="Y61" s="60">
        <f t="shared" si="34"/>
        <v>0</v>
      </c>
      <c r="Z61" s="61">
        <f t="shared" si="35"/>
        <v>1</v>
      </c>
      <c r="AA61" s="61">
        <f>IF(SUM(Y61:Y63)&gt;SUM(Z61:Z63),1,0)</f>
        <v>1</v>
      </c>
      <c r="AB61" s="60"/>
      <c r="AC61" s="61"/>
      <c r="AD61" s="61"/>
      <c r="AE61" s="62"/>
      <c r="AF61" s="62"/>
      <c r="AG61" s="62"/>
      <c r="AH61" s="62"/>
    </row>
    <row r="62" spans="1:34" s="63" customFormat="1" ht="18" customHeight="1">
      <c r="A62" s="465"/>
      <c r="B62" s="219">
        <f>G59</f>
        <v>9</v>
      </c>
      <c r="C62" s="66" t="s">
        <v>286</v>
      </c>
      <c r="D62" s="219">
        <f>E59</f>
        <v>11</v>
      </c>
      <c r="E62" s="220"/>
      <c r="F62" s="66"/>
      <c r="G62" s="221"/>
      <c r="H62" s="219">
        <v>15</v>
      </c>
      <c r="I62" s="66" t="s">
        <v>285</v>
      </c>
      <c r="J62" s="219">
        <v>13</v>
      </c>
      <c r="K62" s="467"/>
      <c r="L62" s="450"/>
      <c r="M62" s="450"/>
      <c r="N62" s="450"/>
      <c r="O62" s="450"/>
      <c r="P62" s="450"/>
      <c r="Q62" s="448"/>
      <c r="R62" s="59"/>
      <c r="S62" s="60">
        <f t="shared" si="30"/>
        <v>0</v>
      </c>
      <c r="T62" s="61">
        <f t="shared" si="31"/>
        <v>1</v>
      </c>
      <c r="U62" s="61"/>
      <c r="V62" s="60">
        <f t="shared" si="32"/>
        <v>0</v>
      </c>
      <c r="W62" s="61">
        <f t="shared" si="33"/>
        <v>0</v>
      </c>
      <c r="X62" s="61"/>
      <c r="Y62" s="60">
        <f t="shared" si="34"/>
        <v>1</v>
      </c>
      <c r="Z62" s="61">
        <f t="shared" si="35"/>
        <v>0</v>
      </c>
      <c r="AA62" s="61"/>
      <c r="AB62" s="60"/>
      <c r="AC62" s="61"/>
      <c r="AD62" s="62"/>
      <c r="AE62" s="62"/>
      <c r="AF62" s="62"/>
      <c r="AG62" s="62"/>
      <c r="AH62" s="62"/>
    </row>
    <row r="63" spans="1:34" s="63" customFormat="1" ht="18" customHeight="1">
      <c r="A63" s="470"/>
      <c r="B63" s="222">
        <f>G60</f>
        <v>5</v>
      </c>
      <c r="C63" s="371"/>
      <c r="D63" s="222">
        <f>E60</f>
        <v>11</v>
      </c>
      <c r="E63" s="223"/>
      <c r="F63" s="371"/>
      <c r="G63" s="224"/>
      <c r="H63" s="222">
        <v>11</v>
      </c>
      <c r="I63" s="371"/>
      <c r="J63" s="222">
        <v>9</v>
      </c>
      <c r="K63" s="467"/>
      <c r="L63" s="450"/>
      <c r="M63" s="450"/>
      <c r="N63" s="450"/>
      <c r="O63" s="450"/>
      <c r="P63" s="450"/>
      <c r="Q63" s="448"/>
      <c r="R63" s="59"/>
      <c r="S63" s="60">
        <f t="shared" si="30"/>
        <v>0</v>
      </c>
      <c r="T63" s="61">
        <f t="shared" si="31"/>
        <v>1</v>
      </c>
      <c r="U63" s="61"/>
      <c r="V63" s="60">
        <f t="shared" si="32"/>
        <v>0</v>
      </c>
      <c r="W63" s="61">
        <f t="shared" si="33"/>
        <v>0</v>
      </c>
      <c r="X63" s="61"/>
      <c r="Y63" s="60">
        <f t="shared" si="34"/>
        <v>1</v>
      </c>
      <c r="Z63" s="61">
        <f t="shared" si="35"/>
        <v>0</v>
      </c>
      <c r="AA63" s="61"/>
      <c r="AB63" s="60"/>
      <c r="AC63" s="61"/>
      <c r="AD63" s="62"/>
      <c r="AE63" s="62"/>
      <c r="AF63" s="62"/>
      <c r="AG63" s="62"/>
      <c r="AH63" s="62"/>
    </row>
    <row r="64" spans="1:34" s="63" customFormat="1" ht="18" customHeight="1">
      <c r="A64" s="464" t="str">
        <f>H57</f>
        <v>下位リーグ③３位　　　チームJAPA～N</v>
      </c>
      <c r="B64" s="219">
        <f>J58</f>
        <v>14</v>
      </c>
      <c r="C64" s="66"/>
      <c r="D64" s="219">
        <f>H58</f>
        <v>12</v>
      </c>
      <c r="E64" s="225">
        <f>J61</f>
        <v>11</v>
      </c>
      <c r="F64" s="373"/>
      <c r="G64" s="227">
        <f>H61</f>
        <v>3</v>
      </c>
      <c r="H64" s="226"/>
      <c r="I64" s="373"/>
      <c r="J64" s="226"/>
      <c r="K64" s="467">
        <f>SUM(U64,X64,AA64,AD64)</f>
        <v>0</v>
      </c>
      <c r="L64" s="450">
        <v>2</v>
      </c>
      <c r="M64" s="449">
        <f>SUM(S64:S66)-SUM(T64:T66)+SUM(V64:V66)-SUM(W64:W66)+SUM(Y64:Y66)-SUM(Z64:Z66)+SUM(AB64:AB66)-SUM(AC64:AC66)</f>
        <v>-2</v>
      </c>
      <c r="N64" s="449">
        <f>O64-P64</f>
        <v>-2</v>
      </c>
      <c r="O64" s="449">
        <f>SUM(B64:B66,E64:E66,H64:H66)</f>
        <v>61</v>
      </c>
      <c r="P64" s="449">
        <f>SUM(D64:D66,G64:G66,J64:J66,)</f>
        <v>63</v>
      </c>
      <c r="Q64" s="448">
        <v>3</v>
      </c>
      <c r="R64" s="59"/>
      <c r="S64" s="60">
        <f t="shared" si="30"/>
        <v>1</v>
      </c>
      <c r="T64" s="61">
        <f t="shared" si="31"/>
        <v>0</v>
      </c>
      <c r="U64" s="61">
        <f>IF(SUM(S64:S66)&gt;SUM(T64:T66),1,0)</f>
        <v>0</v>
      </c>
      <c r="V64" s="60">
        <f t="shared" si="32"/>
        <v>1</v>
      </c>
      <c r="W64" s="61">
        <f t="shared" si="33"/>
        <v>0</v>
      </c>
      <c r="X64" s="61">
        <f>IF(SUM(V64:V66)&gt;SUM(W64:W66),1,0)</f>
        <v>0</v>
      </c>
      <c r="Y64" s="60">
        <f t="shared" si="34"/>
        <v>0</v>
      </c>
      <c r="Z64" s="61">
        <f t="shared" si="35"/>
        <v>0</v>
      </c>
      <c r="AA64" s="61">
        <f>IF(SUM(Y64:Y66)&gt;SUM(Z64:Z66),1,0)</f>
        <v>0</v>
      </c>
      <c r="AB64" s="60"/>
      <c r="AC64" s="61"/>
      <c r="AD64" s="61"/>
      <c r="AE64" s="62"/>
      <c r="AF64" s="62"/>
      <c r="AG64" s="62"/>
      <c r="AH64" s="62"/>
    </row>
    <row r="65" spans="1:34" s="63" customFormat="1" ht="18" customHeight="1">
      <c r="A65" s="465"/>
      <c r="B65" s="219">
        <f>J59</f>
        <v>9</v>
      </c>
      <c r="C65" s="66" t="s">
        <v>286</v>
      </c>
      <c r="D65" s="219">
        <f>H59</f>
        <v>11</v>
      </c>
      <c r="E65" s="220">
        <f>J62</f>
        <v>13</v>
      </c>
      <c r="F65" s="66" t="s">
        <v>286</v>
      </c>
      <c r="G65" s="221">
        <f>H62</f>
        <v>15</v>
      </c>
      <c r="H65" s="219"/>
      <c r="I65" s="66"/>
      <c r="J65" s="219"/>
      <c r="K65" s="467"/>
      <c r="L65" s="450"/>
      <c r="M65" s="450"/>
      <c r="N65" s="450"/>
      <c r="O65" s="450"/>
      <c r="P65" s="450"/>
      <c r="Q65" s="448"/>
      <c r="R65" s="59"/>
      <c r="S65" s="60">
        <f t="shared" si="30"/>
        <v>0</v>
      </c>
      <c r="T65" s="61">
        <f t="shared" si="31"/>
        <v>1</v>
      </c>
      <c r="U65" s="61"/>
      <c r="V65" s="60">
        <f t="shared" si="32"/>
        <v>0</v>
      </c>
      <c r="W65" s="61">
        <f t="shared" si="33"/>
        <v>1</v>
      </c>
      <c r="X65" s="61"/>
      <c r="Y65" s="60">
        <f t="shared" si="34"/>
        <v>0</v>
      </c>
      <c r="Z65" s="61">
        <f t="shared" si="35"/>
        <v>0</v>
      </c>
      <c r="AA65" s="61"/>
      <c r="AB65" s="60"/>
      <c r="AC65" s="61"/>
      <c r="AD65" s="62"/>
      <c r="AE65" s="62"/>
      <c r="AF65" s="62"/>
      <c r="AG65" s="62"/>
      <c r="AH65" s="62"/>
    </row>
    <row r="66" spans="1:34" s="63" customFormat="1" ht="18" customHeight="1" thickBot="1">
      <c r="A66" s="466"/>
      <c r="B66" s="228">
        <f>J60</f>
        <v>5</v>
      </c>
      <c r="C66" s="372"/>
      <c r="D66" s="228">
        <f>H60</f>
        <v>11</v>
      </c>
      <c r="E66" s="229">
        <f>J63</f>
        <v>9</v>
      </c>
      <c r="F66" s="372"/>
      <c r="G66" s="230">
        <f>H63</f>
        <v>11</v>
      </c>
      <c r="H66" s="228"/>
      <c r="I66" s="372"/>
      <c r="J66" s="228"/>
      <c r="K66" s="468"/>
      <c r="L66" s="451"/>
      <c r="M66" s="451"/>
      <c r="N66" s="451"/>
      <c r="O66" s="451"/>
      <c r="P66" s="451"/>
      <c r="Q66" s="452"/>
      <c r="R66" s="59"/>
      <c r="S66" s="60">
        <f t="shared" si="30"/>
        <v>0</v>
      </c>
      <c r="T66" s="61">
        <f t="shared" si="31"/>
        <v>1</v>
      </c>
      <c r="U66" s="61"/>
      <c r="V66" s="60">
        <f t="shared" si="32"/>
        <v>0</v>
      </c>
      <c r="W66" s="61">
        <f t="shared" si="33"/>
        <v>1</v>
      </c>
      <c r="X66" s="61"/>
      <c r="Y66" s="60">
        <f t="shared" si="34"/>
        <v>0</v>
      </c>
      <c r="Z66" s="61">
        <f t="shared" si="35"/>
        <v>0</v>
      </c>
      <c r="AA66" s="61"/>
      <c r="AB66" s="60"/>
      <c r="AC66" s="61"/>
      <c r="AD66" s="62"/>
      <c r="AE66" s="62"/>
      <c r="AF66" s="62"/>
      <c r="AG66" s="62"/>
      <c r="AH66" s="62"/>
    </row>
    <row r="67" spans="2:34" s="63" customFormat="1" ht="13.5"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72"/>
      <c r="T67" s="72"/>
      <c r="U67" s="72"/>
      <c r="V67" s="74"/>
      <c r="W67" s="75"/>
      <c r="X67" s="75"/>
      <c r="Y67" s="74"/>
      <c r="Z67" s="75"/>
      <c r="AA67" s="75"/>
      <c r="AB67" s="74"/>
      <c r="AC67" s="75"/>
      <c r="AD67" s="75"/>
      <c r="AE67" s="74"/>
      <c r="AF67" s="75"/>
      <c r="AG67" s="52"/>
      <c r="AH67" s="62"/>
    </row>
    <row r="68" spans="2:34" s="63" customFormat="1" ht="13.5"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72"/>
      <c r="T68" s="72"/>
      <c r="U68" s="72"/>
      <c r="V68" s="74"/>
      <c r="W68" s="75"/>
      <c r="X68" s="75"/>
      <c r="Y68" s="74"/>
      <c r="Z68" s="75"/>
      <c r="AA68" s="75"/>
      <c r="AB68" s="74"/>
      <c r="AC68" s="75"/>
      <c r="AD68" s="75"/>
      <c r="AE68" s="74"/>
      <c r="AF68" s="75"/>
      <c r="AG68" s="52"/>
      <c r="AH68" s="62"/>
    </row>
    <row r="69" spans="2:34" s="63" customFormat="1" ht="13.5"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72"/>
      <c r="T69" s="72"/>
      <c r="U69" s="72"/>
      <c r="V69" s="74"/>
      <c r="W69" s="75"/>
      <c r="X69" s="75"/>
      <c r="Y69" s="74"/>
      <c r="Z69" s="75"/>
      <c r="AA69" s="75"/>
      <c r="AB69" s="74"/>
      <c r="AC69" s="75"/>
      <c r="AD69" s="75"/>
      <c r="AE69" s="74"/>
      <c r="AF69" s="75"/>
      <c r="AG69" s="52"/>
      <c r="AH69" s="62"/>
    </row>
    <row r="70" spans="2:34" s="63" customFormat="1" ht="13.5"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72"/>
      <c r="T70" s="72"/>
      <c r="U70" s="72"/>
      <c r="V70" s="74"/>
      <c r="W70" s="75"/>
      <c r="X70" s="75"/>
      <c r="Y70" s="74"/>
      <c r="Z70" s="75"/>
      <c r="AA70" s="75"/>
      <c r="AB70" s="74"/>
      <c r="AC70" s="75"/>
      <c r="AD70" s="75"/>
      <c r="AE70" s="74"/>
      <c r="AF70" s="75"/>
      <c r="AG70" s="52"/>
      <c r="AH70" s="62"/>
    </row>
    <row r="71" spans="2:34" s="63" customFormat="1" ht="13.5"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72"/>
      <c r="T71" s="72"/>
      <c r="U71" s="72"/>
      <c r="V71" s="74"/>
      <c r="W71" s="75"/>
      <c r="X71" s="75"/>
      <c r="Y71" s="74"/>
      <c r="Z71" s="75"/>
      <c r="AA71" s="75"/>
      <c r="AB71" s="74"/>
      <c r="AC71" s="75"/>
      <c r="AD71" s="75"/>
      <c r="AE71" s="74"/>
      <c r="AF71" s="75"/>
      <c r="AG71" s="52"/>
      <c r="AH71" s="62"/>
    </row>
    <row r="72" spans="2:34" s="63" customFormat="1" ht="13.5"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72"/>
      <c r="T72" s="72"/>
      <c r="U72" s="72"/>
      <c r="V72" s="74"/>
      <c r="W72" s="75"/>
      <c r="X72" s="75"/>
      <c r="Y72" s="74"/>
      <c r="Z72" s="75"/>
      <c r="AA72" s="75"/>
      <c r="AB72" s="74"/>
      <c r="AC72" s="75"/>
      <c r="AD72" s="75"/>
      <c r="AE72" s="74"/>
      <c r="AF72" s="75"/>
      <c r="AG72" s="52"/>
      <c r="AH72" s="62"/>
    </row>
    <row r="73" spans="2:34" s="63" customFormat="1" ht="13.5"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72"/>
      <c r="T73" s="72"/>
      <c r="U73" s="72"/>
      <c r="V73" s="74"/>
      <c r="W73" s="75"/>
      <c r="X73" s="75"/>
      <c r="Y73" s="74"/>
      <c r="Z73" s="75"/>
      <c r="AA73" s="75"/>
      <c r="AB73" s="74"/>
      <c r="AC73" s="75"/>
      <c r="AD73" s="75"/>
      <c r="AE73" s="74"/>
      <c r="AF73" s="75"/>
      <c r="AG73" s="52"/>
      <c r="AH73" s="62"/>
    </row>
    <row r="74" spans="2:34" s="63" customFormat="1" ht="13.5"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72"/>
      <c r="T74" s="72"/>
      <c r="U74" s="72"/>
      <c r="V74" s="74"/>
      <c r="W74" s="75"/>
      <c r="X74" s="75"/>
      <c r="Y74" s="74"/>
      <c r="Z74" s="75"/>
      <c r="AA74" s="75"/>
      <c r="AB74" s="74"/>
      <c r="AC74" s="75"/>
      <c r="AD74" s="75"/>
      <c r="AE74" s="74"/>
      <c r="AF74" s="75"/>
      <c r="AG74" s="52"/>
      <c r="AH74" s="62"/>
    </row>
    <row r="75" spans="2:34" s="63" customFormat="1" ht="13.5"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72"/>
      <c r="T75" s="72"/>
      <c r="U75" s="72"/>
      <c r="V75" s="74"/>
      <c r="W75" s="75"/>
      <c r="X75" s="75"/>
      <c r="Y75" s="74"/>
      <c r="Z75" s="75"/>
      <c r="AA75" s="75"/>
      <c r="AB75" s="74"/>
      <c r="AC75" s="75"/>
      <c r="AD75" s="75"/>
      <c r="AE75" s="74"/>
      <c r="AF75" s="75"/>
      <c r="AG75" s="52"/>
      <c r="AH75" s="62"/>
    </row>
    <row r="76" spans="2:34" s="63" customFormat="1" ht="13.5"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72"/>
      <c r="T76" s="72"/>
      <c r="U76" s="72"/>
      <c r="V76" s="74"/>
      <c r="W76" s="75"/>
      <c r="X76" s="75"/>
      <c r="Y76" s="74"/>
      <c r="Z76" s="75"/>
      <c r="AA76" s="75"/>
      <c r="AB76" s="74"/>
      <c r="AC76" s="75"/>
      <c r="AD76" s="75"/>
      <c r="AE76" s="74"/>
      <c r="AF76" s="75"/>
      <c r="AG76" s="52"/>
      <c r="AH76" s="62"/>
    </row>
    <row r="77" spans="2:34" s="63" customFormat="1" ht="13.5"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72"/>
      <c r="T77" s="72"/>
      <c r="U77" s="72"/>
      <c r="V77" s="74"/>
      <c r="W77" s="75"/>
      <c r="X77" s="75"/>
      <c r="Y77" s="74"/>
      <c r="Z77" s="75"/>
      <c r="AA77" s="75"/>
      <c r="AB77" s="74"/>
      <c r="AC77" s="75"/>
      <c r="AD77" s="75"/>
      <c r="AE77" s="74"/>
      <c r="AF77" s="75"/>
      <c r="AG77" s="52"/>
      <c r="AH77" s="62"/>
    </row>
  </sheetData>
  <sheetProtection/>
  <mergeCells count="163">
    <mergeCell ref="A1:Q1"/>
    <mergeCell ref="B2:D2"/>
    <mergeCell ref="E2:G2"/>
    <mergeCell ref="H2:J2"/>
    <mergeCell ref="A3:A5"/>
    <mergeCell ref="K3:K5"/>
    <mergeCell ref="L3:L5"/>
    <mergeCell ref="M3:M5"/>
    <mergeCell ref="N3:N5"/>
    <mergeCell ref="O3:O5"/>
    <mergeCell ref="P3:P5"/>
    <mergeCell ref="Q3:Q5"/>
    <mergeCell ref="A6:A8"/>
    <mergeCell ref="K6:K8"/>
    <mergeCell ref="L6:L8"/>
    <mergeCell ref="M6:M8"/>
    <mergeCell ref="N6:N8"/>
    <mergeCell ref="O6:O8"/>
    <mergeCell ref="P6:P8"/>
    <mergeCell ref="Q6:Q8"/>
    <mergeCell ref="A9:A11"/>
    <mergeCell ref="K9:K11"/>
    <mergeCell ref="L9:L11"/>
    <mergeCell ref="M9:M11"/>
    <mergeCell ref="N9:N11"/>
    <mergeCell ref="O9:O11"/>
    <mergeCell ref="P9:P11"/>
    <mergeCell ref="Q9:Q11"/>
    <mergeCell ref="B13:D13"/>
    <mergeCell ref="E13:G13"/>
    <mergeCell ref="H13:J13"/>
    <mergeCell ref="A14:A16"/>
    <mergeCell ref="K14:K16"/>
    <mergeCell ref="L14:L16"/>
    <mergeCell ref="M14:M16"/>
    <mergeCell ref="N14:N16"/>
    <mergeCell ref="O14:O16"/>
    <mergeCell ref="P14:P16"/>
    <mergeCell ref="Q14:Q16"/>
    <mergeCell ref="A17:A19"/>
    <mergeCell ref="K17:K19"/>
    <mergeCell ref="L17:L19"/>
    <mergeCell ref="M17:M19"/>
    <mergeCell ref="N17:N19"/>
    <mergeCell ref="O17:O19"/>
    <mergeCell ref="P17:P19"/>
    <mergeCell ref="L25:L27"/>
    <mergeCell ref="Q17:Q19"/>
    <mergeCell ref="A20:A22"/>
    <mergeCell ref="K20:K22"/>
    <mergeCell ref="L20:L22"/>
    <mergeCell ref="M20:M22"/>
    <mergeCell ref="N20:N22"/>
    <mergeCell ref="O20:O22"/>
    <mergeCell ref="P20:P22"/>
    <mergeCell ref="Q20:Q22"/>
    <mergeCell ref="A28:A30"/>
    <mergeCell ref="K28:K30"/>
    <mergeCell ref="L28:L30"/>
    <mergeCell ref="M28:M30"/>
    <mergeCell ref="N28:N30"/>
    <mergeCell ref="B24:D24"/>
    <mergeCell ref="E24:G24"/>
    <mergeCell ref="H24:J24"/>
    <mergeCell ref="A25:A27"/>
    <mergeCell ref="K25:K27"/>
    <mergeCell ref="P31:P33"/>
    <mergeCell ref="M25:M27"/>
    <mergeCell ref="N25:N27"/>
    <mergeCell ref="O25:O27"/>
    <mergeCell ref="P25:P27"/>
    <mergeCell ref="Q25:Q27"/>
    <mergeCell ref="Q31:Q33"/>
    <mergeCell ref="O28:O30"/>
    <mergeCell ref="P28:P30"/>
    <mergeCell ref="Q28:Q30"/>
    <mergeCell ref="A31:A33"/>
    <mergeCell ref="K31:K33"/>
    <mergeCell ref="L31:L33"/>
    <mergeCell ref="M31:M33"/>
    <mergeCell ref="N31:N33"/>
    <mergeCell ref="O31:O33"/>
    <mergeCell ref="Q36:Q38"/>
    <mergeCell ref="A39:A41"/>
    <mergeCell ref="K39:K41"/>
    <mergeCell ref="L39:L41"/>
    <mergeCell ref="M39:M41"/>
    <mergeCell ref="N39:N41"/>
    <mergeCell ref="O39:O41"/>
    <mergeCell ref="P39:P41"/>
    <mergeCell ref="Q39:Q41"/>
    <mergeCell ref="A42:A44"/>
    <mergeCell ref="K42:K44"/>
    <mergeCell ref="L42:L44"/>
    <mergeCell ref="M42:M44"/>
    <mergeCell ref="N42:N44"/>
    <mergeCell ref="O42:O44"/>
    <mergeCell ref="P42:P44"/>
    <mergeCell ref="Q42:Q44"/>
    <mergeCell ref="B46:D46"/>
    <mergeCell ref="E46:G46"/>
    <mergeCell ref="H46:J46"/>
    <mergeCell ref="O36:O38"/>
    <mergeCell ref="N36:N38"/>
    <mergeCell ref="M36:M38"/>
    <mergeCell ref="L36:L38"/>
    <mergeCell ref="P36:P38"/>
    <mergeCell ref="O50:O52"/>
    <mergeCell ref="P50:P52"/>
    <mergeCell ref="Q50:Q52"/>
    <mergeCell ref="A47:A49"/>
    <mergeCell ref="K47:K49"/>
    <mergeCell ref="L47:L49"/>
    <mergeCell ref="M47:M49"/>
    <mergeCell ref="N47:N49"/>
    <mergeCell ref="O47:O49"/>
    <mergeCell ref="E57:G57"/>
    <mergeCell ref="H57:J57"/>
    <mergeCell ref="O53:O55"/>
    <mergeCell ref="P47:P49"/>
    <mergeCell ref="Q47:Q49"/>
    <mergeCell ref="A50:A52"/>
    <mergeCell ref="K50:K52"/>
    <mergeCell ref="L50:L52"/>
    <mergeCell ref="M50:M52"/>
    <mergeCell ref="N50:N52"/>
    <mergeCell ref="Q58:Q60"/>
    <mergeCell ref="A61:A63"/>
    <mergeCell ref="K61:K63"/>
    <mergeCell ref="M58:M60"/>
    <mergeCell ref="N58:N60"/>
    <mergeCell ref="A53:A55"/>
    <mergeCell ref="K53:K55"/>
    <mergeCell ref="L53:L55"/>
    <mergeCell ref="M53:M55"/>
    <mergeCell ref="N53:N55"/>
    <mergeCell ref="M61:M63"/>
    <mergeCell ref="N61:N63"/>
    <mergeCell ref="A64:A66"/>
    <mergeCell ref="K64:K66"/>
    <mergeCell ref="L64:L66"/>
    <mergeCell ref="M64:M66"/>
    <mergeCell ref="N64:N66"/>
    <mergeCell ref="K36:K38"/>
    <mergeCell ref="A36:A38"/>
    <mergeCell ref="H35:J35"/>
    <mergeCell ref="E35:G35"/>
    <mergeCell ref="B35:D35"/>
    <mergeCell ref="L61:L63"/>
    <mergeCell ref="A58:A60"/>
    <mergeCell ref="K58:K60"/>
    <mergeCell ref="L58:L60"/>
    <mergeCell ref="B57:D57"/>
    <mergeCell ref="Q61:Q63"/>
    <mergeCell ref="O61:O63"/>
    <mergeCell ref="P61:P63"/>
    <mergeCell ref="P53:P55"/>
    <mergeCell ref="Q53:Q55"/>
    <mergeCell ref="O64:O66"/>
    <mergeCell ref="P64:P66"/>
    <mergeCell ref="Q64:Q66"/>
    <mergeCell ref="O58:O60"/>
    <mergeCell ref="P58:P60"/>
  </mergeCells>
  <printOptions/>
  <pageMargins left="0.2362204724409449" right="0.1968503937007874" top="0.26" bottom="0.16" header="0.18" footer="0.2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50"/>
  <sheetViews>
    <sheetView zoomScalePageLayoutView="0" workbookViewId="0" topLeftCell="A34">
      <selection activeCell="P46" sqref="P46:P48"/>
    </sheetView>
  </sheetViews>
  <sheetFormatPr defaultColWidth="9.00390625" defaultRowHeight="13.5"/>
  <cols>
    <col min="1" max="1" width="20.875" style="240" customWidth="1"/>
    <col min="2" max="13" width="6.625" style="76" customWidth="1"/>
    <col min="14" max="17" width="5.875" style="76" customWidth="1"/>
    <col min="18" max="18" width="5.875" style="53" customWidth="1"/>
    <col min="19" max="19" width="5.875" style="94" customWidth="1"/>
    <col min="20" max="21" width="5.875" style="95" customWidth="1"/>
    <col min="22" max="22" width="5.875" style="94" customWidth="1"/>
    <col min="23" max="24" width="5.875" style="95" customWidth="1"/>
    <col min="25" max="25" width="5.875" style="94" customWidth="1"/>
    <col min="26" max="27" width="5.875" style="95" customWidth="1"/>
    <col min="28" max="28" width="5.875" style="94" customWidth="1"/>
    <col min="29" max="29" width="5.875" style="95" customWidth="1"/>
    <col min="30" max="30" width="5.875" style="53" customWidth="1"/>
    <col min="31" max="16384" width="9.00390625" style="53" customWidth="1"/>
  </cols>
  <sheetData>
    <row r="1" spans="1:29" ht="26.25" customHeight="1">
      <c r="A1" s="503" t="s">
        <v>196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  <c r="R1" s="503"/>
      <c r="S1" s="90"/>
      <c r="T1" s="91"/>
      <c r="U1" s="91"/>
      <c r="V1" s="90"/>
      <c r="W1" s="91"/>
      <c r="X1" s="91"/>
      <c r="Y1" s="90"/>
      <c r="Z1" s="91"/>
      <c r="AA1" s="91"/>
      <c r="AB1" s="90"/>
      <c r="AC1" s="91"/>
    </row>
    <row r="2" spans="1:29" s="63" customFormat="1" ht="12.75" thickBot="1">
      <c r="A2" s="237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S2" s="92"/>
      <c r="T2" s="93"/>
      <c r="U2" s="93"/>
      <c r="V2" s="92"/>
      <c r="W2" s="93"/>
      <c r="X2" s="93"/>
      <c r="Y2" s="92"/>
      <c r="Z2" s="93"/>
      <c r="AA2" s="93"/>
      <c r="AB2" s="92"/>
      <c r="AC2" s="93"/>
    </row>
    <row r="3" spans="1:32" s="237" customFormat="1" ht="57" customHeight="1" thickBot="1">
      <c r="A3" s="54" t="s">
        <v>197</v>
      </c>
      <c r="B3" s="495" t="s">
        <v>138</v>
      </c>
      <c r="C3" s="496"/>
      <c r="D3" s="497"/>
      <c r="E3" s="498" t="s">
        <v>198</v>
      </c>
      <c r="F3" s="498"/>
      <c r="G3" s="498"/>
      <c r="H3" s="495" t="s">
        <v>143</v>
      </c>
      <c r="I3" s="496"/>
      <c r="J3" s="497"/>
      <c r="K3" s="241" t="s">
        <v>153</v>
      </c>
      <c r="L3" s="242" t="s">
        <v>154</v>
      </c>
      <c r="M3" s="243" t="s">
        <v>195</v>
      </c>
      <c r="N3" s="243" t="s">
        <v>156</v>
      </c>
      <c r="O3" s="243" t="s">
        <v>157</v>
      </c>
      <c r="P3" s="243" t="s">
        <v>158</v>
      </c>
      <c r="Q3" s="244" t="s">
        <v>159</v>
      </c>
      <c r="S3" s="245" t="s">
        <v>153</v>
      </c>
      <c r="T3" s="246" t="s">
        <v>154</v>
      </c>
      <c r="U3" s="246"/>
      <c r="V3" s="245" t="s">
        <v>153</v>
      </c>
      <c r="W3" s="246" t="s">
        <v>154</v>
      </c>
      <c r="X3" s="246"/>
      <c r="Y3" s="245" t="s">
        <v>153</v>
      </c>
      <c r="Z3" s="246" t="s">
        <v>154</v>
      </c>
      <c r="AA3" s="246"/>
      <c r="AB3" s="245"/>
      <c r="AC3" s="246"/>
      <c r="AD3" s="247"/>
      <c r="AE3" s="246"/>
      <c r="AF3" s="247"/>
    </row>
    <row r="4" spans="1:32" s="63" customFormat="1" ht="21" customHeight="1" thickTop="1">
      <c r="A4" s="499" t="str">
        <f>B3</f>
        <v>Ｓｅｌｆｉｓｈ　ＬＯＯＰ</v>
      </c>
      <c r="B4" s="216"/>
      <c r="C4" s="216"/>
      <c r="D4" s="216"/>
      <c r="E4" s="217">
        <v>11</v>
      </c>
      <c r="F4" s="216"/>
      <c r="G4" s="218">
        <v>2</v>
      </c>
      <c r="H4" s="219">
        <v>11</v>
      </c>
      <c r="I4" s="219"/>
      <c r="J4" s="216">
        <v>2</v>
      </c>
      <c r="K4" s="455">
        <f>SUM(U4,X4,AA4,AD4)</f>
        <v>2</v>
      </c>
      <c r="L4" s="449">
        <v>0</v>
      </c>
      <c r="M4" s="449">
        <f>SUM(S4:S6)-SUM(T4:T6)+SUM(V4:V6)-SUM(W4:W6)+SUM(Y4:Y6)-SUM(Z4:Z6)+SUM(AB4:AB6)-SUM(AC4:AC6)</f>
        <v>4</v>
      </c>
      <c r="N4" s="449">
        <f>O4-P4</f>
        <v>32</v>
      </c>
      <c r="O4" s="449">
        <f>SUM(B4:B6,E4:E6,H4:H6,)</f>
        <v>44</v>
      </c>
      <c r="P4" s="449">
        <f>SUM(D4:D6,G4:G6,J4:J6,)</f>
        <v>12</v>
      </c>
      <c r="Q4" s="471">
        <v>1</v>
      </c>
      <c r="S4" s="60">
        <f aca="true" t="shared" si="0" ref="S4:S12">IF(B4&gt;D4,1,0)</f>
        <v>0</v>
      </c>
      <c r="T4" s="61">
        <f aca="true" t="shared" si="1" ref="T4:T12">IF(B4&lt;D4,1,0)</f>
        <v>0</v>
      </c>
      <c r="U4" s="61">
        <f>IF(SUM(S4:S6)&gt;SUM(T4:T6),1,0)</f>
        <v>0</v>
      </c>
      <c r="V4" s="60">
        <f aca="true" t="shared" si="2" ref="V4:V12">IF(E4&gt;G4,1,0)</f>
        <v>1</v>
      </c>
      <c r="W4" s="61">
        <f aca="true" t="shared" si="3" ref="W4:W12">IF(E4&lt;G4,1,0)</f>
        <v>0</v>
      </c>
      <c r="X4" s="61">
        <f>IF(SUM(V4:V6)&gt;SUM(W4:W6),1,0)</f>
        <v>1</v>
      </c>
      <c r="Y4" s="60">
        <f aca="true" t="shared" si="4" ref="Y4:Y12">IF(H4&gt;J4,1,0)</f>
        <v>1</v>
      </c>
      <c r="Z4" s="61">
        <f aca="true" t="shared" si="5" ref="Z4:Z12">IF(H4&lt;J4,1,0)</f>
        <v>0</v>
      </c>
      <c r="AA4" s="61">
        <f>IF(SUM(Y4:Y6)&gt;SUM(Z4:Z6),1,0)</f>
        <v>1</v>
      </c>
      <c r="AB4" s="60"/>
      <c r="AC4" s="61"/>
      <c r="AD4" s="61"/>
      <c r="AE4" s="61" t="e">
        <f>IF(SUM(#REF!)&gt;SUM(#REF!),1,0)</f>
        <v>#REF!</v>
      </c>
      <c r="AF4" s="62"/>
    </row>
    <row r="5" spans="1:32" s="63" customFormat="1" ht="21" customHeight="1">
      <c r="A5" s="491"/>
      <c r="B5" s="219"/>
      <c r="C5" s="219"/>
      <c r="D5" s="219"/>
      <c r="E5" s="220"/>
      <c r="F5" s="66" t="s">
        <v>285</v>
      </c>
      <c r="G5" s="221"/>
      <c r="H5" s="219"/>
      <c r="I5" s="66" t="s">
        <v>287</v>
      </c>
      <c r="J5" s="219"/>
      <c r="K5" s="467"/>
      <c r="L5" s="450"/>
      <c r="M5" s="450"/>
      <c r="N5" s="450"/>
      <c r="O5" s="450"/>
      <c r="P5" s="450"/>
      <c r="Q5" s="448"/>
      <c r="S5" s="60">
        <f t="shared" si="0"/>
        <v>0</v>
      </c>
      <c r="T5" s="61">
        <f t="shared" si="1"/>
        <v>0</v>
      </c>
      <c r="U5" s="61"/>
      <c r="V5" s="60">
        <f t="shared" si="2"/>
        <v>0</v>
      </c>
      <c r="W5" s="61">
        <f t="shared" si="3"/>
        <v>0</v>
      </c>
      <c r="X5" s="61"/>
      <c r="Y5" s="60">
        <f t="shared" si="4"/>
        <v>0</v>
      </c>
      <c r="Z5" s="61">
        <f t="shared" si="5"/>
        <v>0</v>
      </c>
      <c r="AA5" s="61"/>
      <c r="AB5" s="60"/>
      <c r="AC5" s="61"/>
      <c r="AD5" s="62"/>
      <c r="AE5" s="61"/>
      <c r="AF5" s="62"/>
    </row>
    <row r="6" spans="1:32" s="63" customFormat="1" ht="21" customHeight="1">
      <c r="A6" s="494"/>
      <c r="B6" s="222"/>
      <c r="C6" s="222"/>
      <c r="D6" s="222"/>
      <c r="E6" s="223">
        <v>11</v>
      </c>
      <c r="F6" s="222"/>
      <c r="G6" s="224">
        <v>4</v>
      </c>
      <c r="H6" s="222">
        <v>11</v>
      </c>
      <c r="I6" s="222"/>
      <c r="J6" s="222">
        <v>4</v>
      </c>
      <c r="K6" s="467"/>
      <c r="L6" s="450"/>
      <c r="M6" s="450"/>
      <c r="N6" s="450"/>
      <c r="O6" s="450"/>
      <c r="P6" s="450"/>
      <c r="Q6" s="448"/>
      <c r="S6" s="60">
        <f t="shared" si="0"/>
        <v>0</v>
      </c>
      <c r="T6" s="61">
        <f t="shared" si="1"/>
        <v>0</v>
      </c>
      <c r="U6" s="61"/>
      <c r="V6" s="60">
        <f t="shared" si="2"/>
        <v>1</v>
      </c>
      <c r="W6" s="61">
        <f t="shared" si="3"/>
        <v>0</v>
      </c>
      <c r="X6" s="61"/>
      <c r="Y6" s="60">
        <f t="shared" si="4"/>
        <v>1</v>
      </c>
      <c r="Z6" s="61">
        <f t="shared" si="5"/>
        <v>0</v>
      </c>
      <c r="AA6" s="61"/>
      <c r="AB6" s="60"/>
      <c r="AC6" s="61"/>
      <c r="AD6" s="62"/>
      <c r="AE6" s="61"/>
      <c r="AF6" s="62"/>
    </row>
    <row r="7" spans="1:32" s="63" customFormat="1" ht="21" customHeight="1">
      <c r="A7" s="493" t="str">
        <f>E3</f>
        <v>ＭＯＮＥＲＡ　　　　　　　ＮＥＭＯＲＡ</v>
      </c>
      <c r="B7" s="219">
        <f>G4</f>
        <v>2</v>
      </c>
      <c r="C7" s="219"/>
      <c r="D7" s="219">
        <f>E4</f>
        <v>11</v>
      </c>
      <c r="E7" s="220"/>
      <c r="F7" s="219"/>
      <c r="G7" s="221"/>
      <c r="H7" s="219">
        <v>3</v>
      </c>
      <c r="I7" s="219"/>
      <c r="J7" s="219">
        <v>11</v>
      </c>
      <c r="K7" s="467">
        <f>SUM(U7,X7,AA7,AD7)</f>
        <v>0</v>
      </c>
      <c r="L7" s="450">
        <v>2</v>
      </c>
      <c r="M7" s="449">
        <f>SUM(S7:S9)-SUM(T7:T9)+SUM(V7:V9)-SUM(W7:W9)+SUM(Y7:Y9)-SUM(Z7:Z9)+SUM(AB7:AB9)-SUM(AC7:AC9)</f>
        <v>-4</v>
      </c>
      <c r="N7" s="449">
        <f>O7-P7</f>
        <v>-27</v>
      </c>
      <c r="O7" s="449">
        <f>SUM(B7:B9,E7:E9,H7:H9)</f>
        <v>17</v>
      </c>
      <c r="P7" s="449">
        <f>SUM(D7:D9,G7:G9,J7:J9,)</f>
        <v>44</v>
      </c>
      <c r="Q7" s="448">
        <v>3</v>
      </c>
      <c r="S7" s="60">
        <f t="shared" si="0"/>
        <v>0</v>
      </c>
      <c r="T7" s="61">
        <f t="shared" si="1"/>
        <v>1</v>
      </c>
      <c r="U7" s="61">
        <f>IF(SUM(S7:S9)&gt;SUM(T7:T9),1,0)</f>
        <v>0</v>
      </c>
      <c r="V7" s="60">
        <f t="shared" si="2"/>
        <v>0</v>
      </c>
      <c r="W7" s="61">
        <f t="shared" si="3"/>
        <v>0</v>
      </c>
      <c r="X7" s="61">
        <f>IF(SUM(V7:V9)&gt;SUM(W7:W9),1,0)</f>
        <v>0</v>
      </c>
      <c r="Y7" s="60">
        <f t="shared" si="4"/>
        <v>0</v>
      </c>
      <c r="Z7" s="61">
        <f t="shared" si="5"/>
        <v>1</v>
      </c>
      <c r="AA7" s="61">
        <f>IF(SUM(Y7:Y9)&gt;SUM(Z7:Z9),1,0)</f>
        <v>0</v>
      </c>
      <c r="AB7" s="60"/>
      <c r="AC7" s="61"/>
      <c r="AD7" s="61"/>
      <c r="AE7" s="61" t="e">
        <f>IF(SUM(#REF!)&gt;SUM(#REF!),1,0)</f>
        <v>#REF!</v>
      </c>
      <c r="AF7" s="62"/>
    </row>
    <row r="8" spans="1:32" s="63" customFormat="1" ht="21" customHeight="1">
      <c r="A8" s="491"/>
      <c r="B8" s="65">
        <f>G5</f>
        <v>0</v>
      </c>
      <c r="C8" s="66" t="s">
        <v>288</v>
      </c>
      <c r="D8" s="65">
        <f>E5</f>
        <v>0</v>
      </c>
      <c r="E8" s="220"/>
      <c r="F8" s="219"/>
      <c r="G8" s="221"/>
      <c r="H8" s="219"/>
      <c r="I8" s="66" t="s">
        <v>288</v>
      </c>
      <c r="J8" s="219"/>
      <c r="K8" s="467"/>
      <c r="L8" s="450"/>
      <c r="M8" s="450"/>
      <c r="N8" s="450"/>
      <c r="O8" s="450"/>
      <c r="P8" s="450"/>
      <c r="Q8" s="448"/>
      <c r="S8" s="60">
        <f t="shared" si="0"/>
        <v>0</v>
      </c>
      <c r="T8" s="61">
        <f t="shared" si="1"/>
        <v>0</v>
      </c>
      <c r="U8" s="61"/>
      <c r="V8" s="60">
        <f t="shared" si="2"/>
        <v>0</v>
      </c>
      <c r="W8" s="61">
        <f t="shared" si="3"/>
        <v>0</v>
      </c>
      <c r="X8" s="61"/>
      <c r="Y8" s="60">
        <f t="shared" si="4"/>
        <v>0</v>
      </c>
      <c r="Z8" s="61">
        <f t="shared" si="5"/>
        <v>0</v>
      </c>
      <c r="AA8" s="61"/>
      <c r="AB8" s="60"/>
      <c r="AC8" s="61"/>
      <c r="AD8" s="62"/>
      <c r="AE8" s="61"/>
      <c r="AF8" s="62"/>
    </row>
    <row r="9" spans="1:32" s="63" customFormat="1" ht="21" customHeight="1">
      <c r="A9" s="494"/>
      <c r="B9" s="222">
        <f>G6</f>
        <v>4</v>
      </c>
      <c r="C9" s="222"/>
      <c r="D9" s="222">
        <f>E6</f>
        <v>11</v>
      </c>
      <c r="E9" s="223"/>
      <c r="F9" s="222"/>
      <c r="G9" s="224"/>
      <c r="H9" s="222">
        <v>8</v>
      </c>
      <c r="I9" s="222"/>
      <c r="J9" s="222">
        <v>11</v>
      </c>
      <c r="K9" s="467"/>
      <c r="L9" s="450"/>
      <c r="M9" s="450"/>
      <c r="N9" s="450"/>
      <c r="O9" s="450"/>
      <c r="P9" s="450"/>
      <c r="Q9" s="448"/>
      <c r="S9" s="60">
        <f t="shared" si="0"/>
        <v>0</v>
      </c>
      <c r="T9" s="61">
        <f t="shared" si="1"/>
        <v>1</v>
      </c>
      <c r="U9" s="61"/>
      <c r="V9" s="60">
        <f t="shared" si="2"/>
        <v>0</v>
      </c>
      <c r="W9" s="61">
        <f t="shared" si="3"/>
        <v>0</v>
      </c>
      <c r="X9" s="61"/>
      <c r="Y9" s="60">
        <f t="shared" si="4"/>
        <v>0</v>
      </c>
      <c r="Z9" s="61">
        <f t="shared" si="5"/>
        <v>1</v>
      </c>
      <c r="AA9" s="61"/>
      <c r="AB9" s="60"/>
      <c r="AC9" s="61"/>
      <c r="AD9" s="62"/>
      <c r="AE9" s="61"/>
      <c r="AF9" s="62"/>
    </row>
    <row r="10" spans="1:32" s="63" customFormat="1" ht="21" customHeight="1">
      <c r="A10" s="491" t="str">
        <f>H3</f>
        <v>Ｄａｚｚｌｅ</v>
      </c>
      <c r="B10" s="219">
        <f>J4</f>
        <v>2</v>
      </c>
      <c r="C10" s="219"/>
      <c r="D10" s="219">
        <f>H4</f>
        <v>11</v>
      </c>
      <c r="E10" s="225">
        <f>J7</f>
        <v>11</v>
      </c>
      <c r="F10" s="226"/>
      <c r="G10" s="227">
        <f>H7</f>
        <v>3</v>
      </c>
      <c r="H10" s="226"/>
      <c r="I10" s="226"/>
      <c r="J10" s="226"/>
      <c r="K10" s="467">
        <f>SUM(U10,X10,AA10,AD10)</f>
        <v>1</v>
      </c>
      <c r="L10" s="450">
        <v>1</v>
      </c>
      <c r="M10" s="449">
        <f>SUM(S10:S12)-SUM(T10:T12)+SUM(V10:V12)-SUM(W10:W12)+SUM(Y10:Y12)-SUM(Z10:Z12)+SUM(AB10:AB12)-SUM(AC10:AC12)</f>
        <v>0</v>
      </c>
      <c r="N10" s="449">
        <f>O10-P10</f>
        <v>-5</v>
      </c>
      <c r="O10" s="449">
        <f>SUM(B10:B12,E10:E12,H10:H12)</f>
        <v>28</v>
      </c>
      <c r="P10" s="449">
        <f>SUM(D10:D12,G10:G12,J10:J12,)</f>
        <v>33</v>
      </c>
      <c r="Q10" s="448">
        <v>2</v>
      </c>
      <c r="S10" s="60">
        <f t="shared" si="0"/>
        <v>0</v>
      </c>
      <c r="T10" s="61">
        <f t="shared" si="1"/>
        <v>1</v>
      </c>
      <c r="U10" s="61">
        <f>IF(SUM(S10:S12)&gt;SUM(T10:T12),1,0)</f>
        <v>0</v>
      </c>
      <c r="V10" s="60">
        <f t="shared" si="2"/>
        <v>1</v>
      </c>
      <c r="W10" s="61">
        <f t="shared" si="3"/>
        <v>0</v>
      </c>
      <c r="X10" s="61">
        <f>IF(SUM(V10:V12)&gt;SUM(W10:W12),1,0)</f>
        <v>1</v>
      </c>
      <c r="Y10" s="60">
        <f t="shared" si="4"/>
        <v>0</v>
      </c>
      <c r="Z10" s="61">
        <f t="shared" si="5"/>
        <v>0</v>
      </c>
      <c r="AA10" s="61">
        <f>IF(SUM(Y10:Y12)&gt;SUM(Z10:Z12),1,0)</f>
        <v>0</v>
      </c>
      <c r="AB10" s="60"/>
      <c r="AC10" s="61"/>
      <c r="AD10" s="61"/>
      <c r="AE10" s="61" t="e">
        <f>IF(SUM(#REF!)&gt;SUM(#REF!),1,0)</f>
        <v>#REF!</v>
      </c>
      <c r="AF10" s="62"/>
    </row>
    <row r="11" spans="1:32" s="63" customFormat="1" ht="21" customHeight="1">
      <c r="A11" s="491"/>
      <c r="B11" s="65">
        <f>J5</f>
        <v>0</v>
      </c>
      <c r="C11" s="66" t="s">
        <v>288</v>
      </c>
      <c r="D11" s="65">
        <f>H5</f>
        <v>0</v>
      </c>
      <c r="E11" s="67">
        <f>J8</f>
        <v>0</v>
      </c>
      <c r="F11" s="66" t="s">
        <v>287</v>
      </c>
      <c r="G11" s="68">
        <f>H8</f>
        <v>0</v>
      </c>
      <c r="H11" s="219"/>
      <c r="I11" s="219"/>
      <c r="J11" s="219"/>
      <c r="K11" s="467"/>
      <c r="L11" s="450"/>
      <c r="M11" s="450"/>
      <c r="N11" s="450"/>
      <c r="O11" s="450"/>
      <c r="P11" s="450"/>
      <c r="Q11" s="448"/>
      <c r="S11" s="60">
        <f t="shared" si="0"/>
        <v>0</v>
      </c>
      <c r="T11" s="61">
        <f t="shared" si="1"/>
        <v>0</v>
      </c>
      <c r="U11" s="61"/>
      <c r="V11" s="60">
        <f t="shared" si="2"/>
        <v>0</v>
      </c>
      <c r="W11" s="61">
        <f t="shared" si="3"/>
        <v>0</v>
      </c>
      <c r="X11" s="61"/>
      <c r="Y11" s="60">
        <f t="shared" si="4"/>
        <v>0</v>
      </c>
      <c r="Z11" s="61">
        <f t="shared" si="5"/>
        <v>0</v>
      </c>
      <c r="AA11" s="61"/>
      <c r="AB11" s="60"/>
      <c r="AC11" s="61"/>
      <c r="AD11" s="62"/>
      <c r="AE11" s="61"/>
      <c r="AF11" s="62"/>
    </row>
    <row r="12" spans="1:32" s="63" customFormat="1" ht="21" customHeight="1" thickBot="1">
      <c r="A12" s="492"/>
      <c r="B12" s="228">
        <f>J6</f>
        <v>4</v>
      </c>
      <c r="C12" s="228"/>
      <c r="D12" s="228">
        <f>H6</f>
        <v>11</v>
      </c>
      <c r="E12" s="229">
        <f>J9</f>
        <v>11</v>
      </c>
      <c r="F12" s="228"/>
      <c r="G12" s="230">
        <f>H9</f>
        <v>8</v>
      </c>
      <c r="H12" s="228"/>
      <c r="I12" s="228"/>
      <c r="J12" s="228"/>
      <c r="K12" s="468"/>
      <c r="L12" s="451"/>
      <c r="M12" s="451"/>
      <c r="N12" s="451"/>
      <c r="O12" s="451"/>
      <c r="P12" s="451"/>
      <c r="Q12" s="452"/>
      <c r="S12" s="60">
        <f t="shared" si="0"/>
        <v>0</v>
      </c>
      <c r="T12" s="61">
        <f t="shared" si="1"/>
        <v>1</v>
      </c>
      <c r="U12" s="61"/>
      <c r="V12" s="60">
        <f t="shared" si="2"/>
        <v>1</v>
      </c>
      <c r="W12" s="61">
        <f t="shared" si="3"/>
        <v>0</v>
      </c>
      <c r="X12" s="61"/>
      <c r="Y12" s="60">
        <f t="shared" si="4"/>
        <v>0</v>
      </c>
      <c r="Z12" s="61">
        <f t="shared" si="5"/>
        <v>0</v>
      </c>
      <c r="AA12" s="61"/>
      <c r="AB12" s="60"/>
      <c r="AC12" s="61"/>
      <c r="AD12" s="62"/>
      <c r="AE12" s="61"/>
      <c r="AF12" s="62"/>
    </row>
    <row r="13" spans="1:32" s="63" customFormat="1" ht="12.75" thickBot="1">
      <c r="A13" s="237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S13" s="60"/>
      <c r="T13" s="61"/>
      <c r="U13" s="61"/>
      <c r="V13" s="60"/>
      <c r="W13" s="61"/>
      <c r="X13" s="61"/>
      <c r="Y13" s="60"/>
      <c r="Z13" s="61"/>
      <c r="AA13" s="61"/>
      <c r="AB13" s="60"/>
      <c r="AC13" s="61"/>
      <c r="AD13" s="62"/>
      <c r="AE13" s="62"/>
      <c r="AF13" s="62"/>
    </row>
    <row r="14" spans="1:32" s="237" customFormat="1" ht="57" customHeight="1" thickBot="1">
      <c r="A14" s="54" t="s">
        <v>290</v>
      </c>
      <c r="B14" s="495" t="s">
        <v>291</v>
      </c>
      <c r="C14" s="496"/>
      <c r="D14" s="497"/>
      <c r="E14" s="498" t="s">
        <v>292</v>
      </c>
      <c r="F14" s="498"/>
      <c r="G14" s="498"/>
      <c r="H14" s="495" t="s">
        <v>293</v>
      </c>
      <c r="I14" s="496"/>
      <c r="J14" s="497"/>
      <c r="K14" s="241" t="s">
        <v>153</v>
      </c>
      <c r="L14" s="242" t="s">
        <v>154</v>
      </c>
      <c r="M14" s="243" t="s">
        <v>281</v>
      </c>
      <c r="N14" s="243" t="s">
        <v>156</v>
      </c>
      <c r="O14" s="243" t="s">
        <v>157</v>
      </c>
      <c r="P14" s="243" t="s">
        <v>158</v>
      </c>
      <c r="Q14" s="244" t="s">
        <v>159</v>
      </c>
      <c r="S14" s="245" t="s">
        <v>153</v>
      </c>
      <c r="T14" s="246" t="s">
        <v>154</v>
      </c>
      <c r="U14" s="246"/>
      <c r="V14" s="245" t="s">
        <v>153</v>
      </c>
      <c r="W14" s="246" t="s">
        <v>154</v>
      </c>
      <c r="X14" s="246"/>
      <c r="Y14" s="245" t="s">
        <v>153</v>
      </c>
      <c r="Z14" s="246" t="s">
        <v>154</v>
      </c>
      <c r="AA14" s="246"/>
      <c r="AB14" s="245"/>
      <c r="AC14" s="246"/>
      <c r="AD14" s="247"/>
      <c r="AE14" s="246"/>
      <c r="AF14" s="247"/>
    </row>
    <row r="15" spans="1:32" s="63" customFormat="1" ht="21" customHeight="1" thickTop="1">
      <c r="A15" s="499" t="str">
        <f>B14</f>
        <v>Ｈ</v>
      </c>
      <c r="B15" s="216"/>
      <c r="C15" s="216"/>
      <c r="D15" s="216"/>
      <c r="E15" s="217">
        <v>11</v>
      </c>
      <c r="F15" s="216"/>
      <c r="G15" s="218">
        <v>0</v>
      </c>
      <c r="H15" s="219">
        <v>5</v>
      </c>
      <c r="I15" s="219"/>
      <c r="J15" s="216">
        <v>11</v>
      </c>
      <c r="K15" s="455">
        <f>SUM(U15,X15,AA15,AD15)</f>
        <v>2</v>
      </c>
      <c r="L15" s="449">
        <v>0</v>
      </c>
      <c r="M15" s="449">
        <f>SUM(S15:S17)-SUM(T15:T17)+SUM(V15:V17)-SUM(W15:W17)+SUM(Y15:Y17)-SUM(Z15:Z17)+SUM(AB15:AB17)-SUM(AC15:AC17)</f>
        <v>3</v>
      </c>
      <c r="N15" s="449">
        <f>O15-P15</f>
        <v>27</v>
      </c>
      <c r="O15" s="449">
        <f>SUM(B15:B17,E15:E17,H15:H17,)</f>
        <v>49</v>
      </c>
      <c r="P15" s="449">
        <f>SUM(D15:D17,G15:G17,J15:J17,)</f>
        <v>22</v>
      </c>
      <c r="Q15" s="471">
        <v>1</v>
      </c>
      <c r="S15" s="60">
        <f aca="true" t="shared" si="6" ref="S15:S23">IF(B15&gt;D15,1,0)</f>
        <v>0</v>
      </c>
      <c r="T15" s="61">
        <f aca="true" t="shared" si="7" ref="T15:T23">IF(B15&lt;D15,1,0)</f>
        <v>0</v>
      </c>
      <c r="U15" s="61">
        <f>IF(SUM(S15:S17)&gt;SUM(T15:T17),1,0)</f>
        <v>0</v>
      </c>
      <c r="V15" s="60">
        <f aca="true" t="shared" si="8" ref="V15:V23">IF(E15&gt;G15,1,0)</f>
        <v>1</v>
      </c>
      <c r="W15" s="61">
        <f aca="true" t="shared" si="9" ref="W15:W23">IF(E15&lt;G15,1,0)</f>
        <v>0</v>
      </c>
      <c r="X15" s="61">
        <f>IF(SUM(V15:V17)&gt;SUM(W15:W17),1,0)</f>
        <v>1</v>
      </c>
      <c r="Y15" s="60">
        <f aca="true" t="shared" si="10" ref="Y15:Y23">IF(H15&gt;J15,1,0)</f>
        <v>0</v>
      </c>
      <c r="Z15" s="61">
        <f aca="true" t="shared" si="11" ref="Z15:Z23">IF(H15&lt;J15,1,0)</f>
        <v>1</v>
      </c>
      <c r="AA15" s="61">
        <f>IF(SUM(Y15:Y17)&gt;SUM(Z15:Z17),1,0)</f>
        <v>1</v>
      </c>
      <c r="AB15" s="60"/>
      <c r="AC15" s="61"/>
      <c r="AD15" s="61"/>
      <c r="AE15" s="61" t="e">
        <f>IF(SUM(#REF!)&gt;SUM(#REF!),1,0)</f>
        <v>#REF!</v>
      </c>
      <c r="AF15" s="62"/>
    </row>
    <row r="16" spans="1:32" s="63" customFormat="1" ht="21" customHeight="1">
      <c r="A16" s="491"/>
      <c r="B16" s="219"/>
      <c r="C16" s="219"/>
      <c r="D16" s="219"/>
      <c r="E16" s="220"/>
      <c r="F16" s="249" t="s">
        <v>258</v>
      </c>
      <c r="G16" s="221"/>
      <c r="H16" s="219">
        <v>11</v>
      </c>
      <c r="I16" s="66" t="s">
        <v>285</v>
      </c>
      <c r="J16" s="219">
        <v>5</v>
      </c>
      <c r="K16" s="467"/>
      <c r="L16" s="450"/>
      <c r="M16" s="450"/>
      <c r="N16" s="450"/>
      <c r="O16" s="450"/>
      <c r="P16" s="450"/>
      <c r="Q16" s="448"/>
      <c r="S16" s="60">
        <f t="shared" si="6"/>
        <v>0</v>
      </c>
      <c r="T16" s="61">
        <f t="shared" si="7"/>
        <v>0</v>
      </c>
      <c r="U16" s="61"/>
      <c r="V16" s="60">
        <f t="shared" si="8"/>
        <v>0</v>
      </c>
      <c r="W16" s="61">
        <f t="shared" si="9"/>
        <v>0</v>
      </c>
      <c r="X16" s="61"/>
      <c r="Y16" s="60">
        <f t="shared" si="10"/>
        <v>1</v>
      </c>
      <c r="Z16" s="61">
        <f t="shared" si="11"/>
        <v>0</v>
      </c>
      <c r="AA16" s="61"/>
      <c r="AB16" s="60"/>
      <c r="AC16" s="61"/>
      <c r="AD16" s="62"/>
      <c r="AE16" s="61"/>
      <c r="AF16" s="62"/>
    </row>
    <row r="17" spans="1:32" s="63" customFormat="1" ht="21" customHeight="1">
      <c r="A17" s="494"/>
      <c r="B17" s="222"/>
      <c r="C17" s="222"/>
      <c r="D17" s="222"/>
      <c r="E17" s="223">
        <v>11</v>
      </c>
      <c r="F17" s="222"/>
      <c r="G17" s="224">
        <v>0</v>
      </c>
      <c r="H17" s="222">
        <v>11</v>
      </c>
      <c r="I17" s="222"/>
      <c r="J17" s="222">
        <v>6</v>
      </c>
      <c r="K17" s="467"/>
      <c r="L17" s="450"/>
      <c r="M17" s="450"/>
      <c r="N17" s="450"/>
      <c r="O17" s="450"/>
      <c r="P17" s="450"/>
      <c r="Q17" s="448"/>
      <c r="S17" s="60">
        <f t="shared" si="6"/>
        <v>0</v>
      </c>
      <c r="T17" s="61">
        <f t="shared" si="7"/>
        <v>0</v>
      </c>
      <c r="U17" s="61"/>
      <c r="V17" s="60">
        <f t="shared" si="8"/>
        <v>1</v>
      </c>
      <c r="W17" s="61">
        <f t="shared" si="9"/>
        <v>0</v>
      </c>
      <c r="X17" s="61"/>
      <c r="Y17" s="60">
        <f t="shared" si="10"/>
        <v>1</v>
      </c>
      <c r="Z17" s="61">
        <f t="shared" si="11"/>
        <v>0</v>
      </c>
      <c r="AA17" s="61"/>
      <c r="AB17" s="60"/>
      <c r="AC17" s="61"/>
      <c r="AD17" s="62"/>
      <c r="AE17" s="61"/>
      <c r="AF17" s="62"/>
    </row>
    <row r="18" spans="1:32" s="63" customFormat="1" ht="21" customHeight="1">
      <c r="A18" s="493" t="str">
        <f>E14</f>
        <v>ＴＨＥ☆ＧＯＬＤ</v>
      </c>
      <c r="B18" s="219">
        <f>G15</f>
        <v>0</v>
      </c>
      <c r="C18" s="219"/>
      <c r="D18" s="219">
        <f>E15</f>
        <v>11</v>
      </c>
      <c r="E18" s="220"/>
      <c r="F18" s="219"/>
      <c r="G18" s="221"/>
      <c r="H18" s="219">
        <v>0</v>
      </c>
      <c r="I18" s="219"/>
      <c r="J18" s="219">
        <v>11</v>
      </c>
      <c r="K18" s="467">
        <f>SUM(U18,X18,AA18,AD18)</f>
        <v>0</v>
      </c>
      <c r="L18" s="450">
        <v>2</v>
      </c>
      <c r="M18" s="449">
        <f>SUM(S18:S20)-SUM(T18:T20)+SUM(V18:V20)-SUM(W18:W20)+SUM(Y18:Y20)-SUM(Z18:Z20)+SUM(AB18:AB20)-SUM(AC18:AC20)</f>
        <v>-4</v>
      </c>
      <c r="N18" s="449">
        <f>O18-P18</f>
        <v>-44</v>
      </c>
      <c r="O18" s="449">
        <f>SUM(B18:B20,E18:E20,H18:H20)</f>
        <v>0</v>
      </c>
      <c r="P18" s="449">
        <f>SUM(D18:D20,G18:G20,J18:J20,)</f>
        <v>44</v>
      </c>
      <c r="Q18" s="448">
        <v>3</v>
      </c>
      <c r="S18" s="60">
        <f t="shared" si="6"/>
        <v>0</v>
      </c>
      <c r="T18" s="61">
        <f t="shared" si="7"/>
        <v>1</v>
      </c>
      <c r="U18" s="61">
        <f>IF(SUM(S18:S20)&gt;SUM(T18:T20),1,0)</f>
        <v>0</v>
      </c>
      <c r="V18" s="60">
        <f t="shared" si="8"/>
        <v>0</v>
      </c>
      <c r="W18" s="61">
        <f t="shared" si="9"/>
        <v>0</v>
      </c>
      <c r="X18" s="61">
        <f>IF(SUM(V18:V20)&gt;SUM(W18:W20),1,0)</f>
        <v>0</v>
      </c>
      <c r="Y18" s="60">
        <f t="shared" si="10"/>
        <v>0</v>
      </c>
      <c r="Z18" s="61">
        <f t="shared" si="11"/>
        <v>1</v>
      </c>
      <c r="AA18" s="61">
        <f>IF(SUM(Y18:Y20)&gt;SUM(Z18:Z20),1,0)</f>
        <v>0</v>
      </c>
      <c r="AB18" s="60"/>
      <c r="AC18" s="61"/>
      <c r="AD18" s="61"/>
      <c r="AE18" s="61" t="e">
        <f>IF(SUM(#REF!)&gt;SUM(#REF!),1,0)</f>
        <v>#REF!</v>
      </c>
      <c r="AF18" s="62"/>
    </row>
    <row r="19" spans="1:32" s="63" customFormat="1" ht="21" customHeight="1">
      <c r="A19" s="491"/>
      <c r="B19" s="65">
        <f>G16</f>
        <v>0</v>
      </c>
      <c r="C19" s="250" t="s">
        <v>258</v>
      </c>
      <c r="D19" s="65">
        <f>E16</f>
        <v>0</v>
      </c>
      <c r="E19" s="220"/>
      <c r="F19" s="219"/>
      <c r="G19" s="221"/>
      <c r="H19" s="219"/>
      <c r="I19" s="249" t="s">
        <v>258</v>
      </c>
      <c r="J19" s="219"/>
      <c r="K19" s="467"/>
      <c r="L19" s="450"/>
      <c r="M19" s="450"/>
      <c r="N19" s="450"/>
      <c r="O19" s="450"/>
      <c r="P19" s="450"/>
      <c r="Q19" s="448"/>
      <c r="S19" s="60">
        <f t="shared" si="6"/>
        <v>0</v>
      </c>
      <c r="T19" s="61">
        <f t="shared" si="7"/>
        <v>0</v>
      </c>
      <c r="U19" s="61"/>
      <c r="V19" s="60">
        <f t="shared" si="8"/>
        <v>0</v>
      </c>
      <c r="W19" s="61">
        <f t="shared" si="9"/>
        <v>0</v>
      </c>
      <c r="X19" s="61"/>
      <c r="Y19" s="60">
        <f t="shared" si="10"/>
        <v>0</v>
      </c>
      <c r="Z19" s="61">
        <f t="shared" si="11"/>
        <v>0</v>
      </c>
      <c r="AA19" s="61"/>
      <c r="AB19" s="60"/>
      <c r="AC19" s="61"/>
      <c r="AD19" s="62"/>
      <c r="AE19" s="61"/>
      <c r="AF19" s="62"/>
    </row>
    <row r="20" spans="1:32" s="63" customFormat="1" ht="21" customHeight="1">
      <c r="A20" s="494"/>
      <c r="B20" s="222">
        <f>G17</f>
        <v>0</v>
      </c>
      <c r="C20" s="222"/>
      <c r="D20" s="222">
        <f>E17</f>
        <v>11</v>
      </c>
      <c r="E20" s="223"/>
      <c r="F20" s="222"/>
      <c r="G20" s="224"/>
      <c r="H20" s="222">
        <v>0</v>
      </c>
      <c r="I20" s="222"/>
      <c r="J20" s="222">
        <v>11</v>
      </c>
      <c r="K20" s="467"/>
      <c r="L20" s="450"/>
      <c r="M20" s="450"/>
      <c r="N20" s="450"/>
      <c r="O20" s="450"/>
      <c r="P20" s="450"/>
      <c r="Q20" s="448"/>
      <c r="S20" s="60">
        <f t="shared" si="6"/>
        <v>0</v>
      </c>
      <c r="T20" s="61">
        <f t="shared" si="7"/>
        <v>1</v>
      </c>
      <c r="U20" s="61"/>
      <c r="V20" s="60">
        <f t="shared" si="8"/>
        <v>0</v>
      </c>
      <c r="W20" s="61">
        <f t="shared" si="9"/>
        <v>0</v>
      </c>
      <c r="X20" s="61"/>
      <c r="Y20" s="60">
        <f t="shared" si="10"/>
        <v>0</v>
      </c>
      <c r="Z20" s="61">
        <f t="shared" si="11"/>
        <v>1</v>
      </c>
      <c r="AA20" s="61"/>
      <c r="AB20" s="60"/>
      <c r="AC20" s="61"/>
      <c r="AD20" s="62"/>
      <c r="AE20" s="61"/>
      <c r="AF20" s="62"/>
    </row>
    <row r="21" spans="1:32" s="63" customFormat="1" ht="21" customHeight="1">
      <c r="A21" s="491" t="str">
        <f>H14</f>
        <v>Ｂｒｉｇｈｔｏｎｅ</v>
      </c>
      <c r="B21" s="219">
        <f>J15</f>
        <v>11</v>
      </c>
      <c r="C21" s="219"/>
      <c r="D21" s="219">
        <f>H15</f>
        <v>5</v>
      </c>
      <c r="E21" s="225">
        <f>J18</f>
        <v>11</v>
      </c>
      <c r="F21" s="226"/>
      <c r="G21" s="227">
        <f>H18</f>
        <v>0</v>
      </c>
      <c r="H21" s="226"/>
      <c r="I21" s="226"/>
      <c r="J21" s="226"/>
      <c r="K21" s="467">
        <f>SUM(U21,X21,AA21,AD21)</f>
        <v>1</v>
      </c>
      <c r="L21" s="450">
        <v>1</v>
      </c>
      <c r="M21" s="449">
        <f>SUM(S21:S23)-SUM(T21:T23)+SUM(V21:V23)-SUM(W21:W23)+SUM(Y21:Y23)-SUM(Z21:Z23)+SUM(AB21:AB23)-SUM(AC21:AC23)</f>
        <v>1</v>
      </c>
      <c r="N21" s="449">
        <f>O21-P21</f>
        <v>17</v>
      </c>
      <c r="O21" s="449">
        <f>SUM(B21:B23,E21:E23,H21:H23)</f>
        <v>44</v>
      </c>
      <c r="P21" s="449">
        <f>SUM(D21:D23,G21:G23,J21:J23,)</f>
        <v>27</v>
      </c>
      <c r="Q21" s="448">
        <v>2</v>
      </c>
      <c r="S21" s="60">
        <f t="shared" si="6"/>
        <v>1</v>
      </c>
      <c r="T21" s="61">
        <f t="shared" si="7"/>
        <v>0</v>
      </c>
      <c r="U21" s="61">
        <f>IF(SUM(S21:S23)&gt;SUM(T21:T23),1,0)</f>
        <v>0</v>
      </c>
      <c r="V21" s="60">
        <f t="shared" si="8"/>
        <v>1</v>
      </c>
      <c r="W21" s="61">
        <f t="shared" si="9"/>
        <v>0</v>
      </c>
      <c r="X21" s="61">
        <f>IF(SUM(V21:V23)&gt;SUM(W21:W23),1,0)</f>
        <v>1</v>
      </c>
      <c r="Y21" s="60">
        <f t="shared" si="10"/>
        <v>0</v>
      </c>
      <c r="Z21" s="61">
        <f t="shared" si="11"/>
        <v>0</v>
      </c>
      <c r="AA21" s="61">
        <f>IF(SUM(Y21:Y23)&gt;SUM(Z21:Z23),1,0)</f>
        <v>0</v>
      </c>
      <c r="AB21" s="60"/>
      <c r="AC21" s="61"/>
      <c r="AD21" s="61"/>
      <c r="AE21" s="61" t="e">
        <f>IF(SUM(#REF!)&gt;SUM(#REF!),1,0)</f>
        <v>#REF!</v>
      </c>
      <c r="AF21" s="62"/>
    </row>
    <row r="22" spans="1:32" s="63" customFormat="1" ht="21" customHeight="1">
      <c r="A22" s="491"/>
      <c r="B22" s="219">
        <f>J16</f>
        <v>5</v>
      </c>
      <c r="C22" s="66" t="s">
        <v>286</v>
      </c>
      <c r="D22" s="219">
        <f>H16</f>
        <v>11</v>
      </c>
      <c r="E22" s="67">
        <f>J19</f>
        <v>0</v>
      </c>
      <c r="F22" s="250" t="s">
        <v>258</v>
      </c>
      <c r="G22" s="68">
        <f>H19</f>
        <v>0</v>
      </c>
      <c r="H22" s="219"/>
      <c r="I22" s="219"/>
      <c r="J22" s="219"/>
      <c r="K22" s="467"/>
      <c r="L22" s="450"/>
      <c r="M22" s="450"/>
      <c r="N22" s="450"/>
      <c r="O22" s="450"/>
      <c r="P22" s="450"/>
      <c r="Q22" s="448"/>
      <c r="S22" s="60">
        <f t="shared" si="6"/>
        <v>0</v>
      </c>
      <c r="T22" s="61">
        <f t="shared" si="7"/>
        <v>1</v>
      </c>
      <c r="U22" s="61"/>
      <c r="V22" s="60">
        <f t="shared" si="8"/>
        <v>0</v>
      </c>
      <c r="W22" s="61">
        <f t="shared" si="9"/>
        <v>0</v>
      </c>
      <c r="X22" s="61"/>
      <c r="Y22" s="60">
        <f t="shared" si="10"/>
        <v>0</v>
      </c>
      <c r="Z22" s="61">
        <f t="shared" si="11"/>
        <v>0</v>
      </c>
      <c r="AA22" s="61"/>
      <c r="AB22" s="60"/>
      <c r="AC22" s="61"/>
      <c r="AD22" s="62"/>
      <c r="AE22" s="61"/>
      <c r="AF22" s="62"/>
    </row>
    <row r="23" spans="1:32" s="63" customFormat="1" ht="21" customHeight="1" thickBot="1">
      <c r="A23" s="492"/>
      <c r="B23" s="228">
        <f>J17</f>
        <v>6</v>
      </c>
      <c r="C23" s="228"/>
      <c r="D23" s="228">
        <f>H17</f>
        <v>11</v>
      </c>
      <c r="E23" s="229">
        <f>J20</f>
        <v>11</v>
      </c>
      <c r="F23" s="228"/>
      <c r="G23" s="230">
        <f>H20</f>
        <v>0</v>
      </c>
      <c r="H23" s="228"/>
      <c r="I23" s="228"/>
      <c r="J23" s="228"/>
      <c r="K23" s="468"/>
      <c r="L23" s="451"/>
      <c r="M23" s="451"/>
      <c r="N23" s="451"/>
      <c r="O23" s="451"/>
      <c r="P23" s="451"/>
      <c r="Q23" s="452"/>
      <c r="S23" s="60">
        <f t="shared" si="6"/>
        <v>0</v>
      </c>
      <c r="T23" s="61">
        <f t="shared" si="7"/>
        <v>1</v>
      </c>
      <c r="U23" s="61"/>
      <c r="V23" s="60">
        <f t="shared" si="8"/>
        <v>1</v>
      </c>
      <c r="W23" s="61">
        <f t="shared" si="9"/>
        <v>0</v>
      </c>
      <c r="X23" s="61"/>
      <c r="Y23" s="60">
        <f t="shared" si="10"/>
        <v>0</v>
      </c>
      <c r="Z23" s="61">
        <f t="shared" si="11"/>
        <v>0</v>
      </c>
      <c r="AA23" s="61"/>
      <c r="AB23" s="60"/>
      <c r="AC23" s="61"/>
      <c r="AD23" s="62"/>
      <c r="AE23" s="61"/>
      <c r="AF23" s="62"/>
    </row>
    <row r="24" spans="1:34" s="63" customFormat="1" ht="17.25" customHeight="1" thickBot="1">
      <c r="A24" s="238"/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31"/>
      <c r="O24" s="231"/>
      <c r="P24" s="231"/>
      <c r="Q24" s="231"/>
      <c r="R24" s="73"/>
      <c r="S24" s="73"/>
      <c r="T24" s="73"/>
      <c r="U24" s="62"/>
      <c r="V24" s="60"/>
      <c r="W24" s="61"/>
      <c r="X24" s="61"/>
      <c r="Y24" s="60"/>
      <c r="Z24" s="61"/>
      <c r="AA24" s="61"/>
      <c r="AB24" s="60"/>
      <c r="AC24" s="61"/>
      <c r="AD24" s="61"/>
      <c r="AE24" s="62"/>
      <c r="AF24" s="60"/>
      <c r="AG24" s="61"/>
      <c r="AH24" s="61"/>
    </row>
    <row r="25" spans="1:32" s="237" customFormat="1" ht="57" customHeight="1" thickBot="1">
      <c r="A25" s="54" t="s">
        <v>294</v>
      </c>
      <c r="B25" s="495" t="s">
        <v>278</v>
      </c>
      <c r="C25" s="496"/>
      <c r="D25" s="497"/>
      <c r="E25" s="498" t="s">
        <v>279</v>
      </c>
      <c r="F25" s="498"/>
      <c r="G25" s="498"/>
      <c r="H25" s="495" t="s">
        <v>280</v>
      </c>
      <c r="I25" s="496"/>
      <c r="J25" s="497"/>
      <c r="K25" s="241" t="s">
        <v>153</v>
      </c>
      <c r="L25" s="242" t="s">
        <v>154</v>
      </c>
      <c r="M25" s="243" t="s">
        <v>281</v>
      </c>
      <c r="N25" s="243" t="s">
        <v>156</v>
      </c>
      <c r="O25" s="243" t="s">
        <v>157</v>
      </c>
      <c r="P25" s="243" t="s">
        <v>158</v>
      </c>
      <c r="Q25" s="244" t="s">
        <v>159</v>
      </c>
      <c r="S25" s="245" t="s">
        <v>153</v>
      </c>
      <c r="T25" s="246" t="s">
        <v>154</v>
      </c>
      <c r="U25" s="246"/>
      <c r="V25" s="245" t="s">
        <v>153</v>
      </c>
      <c r="W25" s="246" t="s">
        <v>154</v>
      </c>
      <c r="X25" s="246"/>
      <c r="Y25" s="245" t="s">
        <v>153</v>
      </c>
      <c r="Z25" s="246" t="s">
        <v>154</v>
      </c>
      <c r="AA25" s="246"/>
      <c r="AB25" s="245"/>
      <c r="AC25" s="246"/>
      <c r="AD25" s="247"/>
      <c r="AE25" s="246"/>
      <c r="AF25" s="247"/>
    </row>
    <row r="26" spans="1:32" s="63" customFormat="1" ht="21" customHeight="1" thickTop="1">
      <c r="A26" s="499" t="str">
        <f>B25</f>
        <v>ＳＵＮ☆ＳＨＩＮＥ</v>
      </c>
      <c r="B26" s="216"/>
      <c r="C26" s="216"/>
      <c r="D26" s="216"/>
      <c r="E26" s="217">
        <v>11</v>
      </c>
      <c r="F26" s="216"/>
      <c r="G26" s="218">
        <v>5</v>
      </c>
      <c r="H26" s="219">
        <v>11</v>
      </c>
      <c r="I26" s="219"/>
      <c r="J26" s="216">
        <v>3</v>
      </c>
      <c r="K26" s="455">
        <f>SUM(U26,X26,AA26,AD26)</f>
        <v>2</v>
      </c>
      <c r="L26" s="449">
        <v>0</v>
      </c>
      <c r="M26" s="449">
        <f>SUM(S26:S28)-SUM(T26:T28)+SUM(V26:V28)-SUM(W26:W28)+SUM(Y26:Y28)-SUM(Z26:Z28)+SUM(AB26:AB28)-SUM(AC26:AC28)</f>
        <v>4</v>
      </c>
      <c r="N26" s="449">
        <f>O26-P26</f>
        <v>20</v>
      </c>
      <c r="O26" s="449">
        <f>SUM(B26:B28,E26:E28,H26:H28,)</f>
        <v>44</v>
      </c>
      <c r="P26" s="449">
        <f>SUM(D26:D28,G26:G28,J26:J28,)</f>
        <v>24</v>
      </c>
      <c r="Q26" s="471">
        <v>1</v>
      </c>
      <c r="S26" s="60">
        <f aca="true" t="shared" si="12" ref="S26:S34">IF(B26&gt;D26,1,0)</f>
        <v>0</v>
      </c>
      <c r="T26" s="61">
        <f aca="true" t="shared" si="13" ref="T26:T34">IF(B26&lt;D26,1,0)</f>
        <v>0</v>
      </c>
      <c r="U26" s="61">
        <f>IF(SUM(S26:S28)&gt;SUM(T26:T28),1,0)</f>
        <v>0</v>
      </c>
      <c r="V26" s="60">
        <f aca="true" t="shared" si="14" ref="V26:V34">IF(E26&gt;G26,1,0)</f>
        <v>1</v>
      </c>
      <c r="W26" s="61">
        <f aca="true" t="shared" si="15" ref="W26:W34">IF(E26&lt;G26,1,0)</f>
        <v>0</v>
      </c>
      <c r="X26" s="61">
        <f>IF(SUM(V26:V28)&gt;SUM(W26:W28),1,0)</f>
        <v>1</v>
      </c>
      <c r="Y26" s="60">
        <f aca="true" t="shared" si="16" ref="Y26:Y34">IF(H26&gt;J26,1,0)</f>
        <v>1</v>
      </c>
      <c r="Z26" s="61">
        <f aca="true" t="shared" si="17" ref="Z26:Z34">IF(H26&lt;J26,1,0)</f>
        <v>0</v>
      </c>
      <c r="AA26" s="61">
        <f>IF(SUM(Y26:Y28)&gt;SUM(Z26:Z28),1,0)</f>
        <v>1</v>
      </c>
      <c r="AB26" s="60"/>
      <c r="AC26" s="61"/>
      <c r="AD26" s="61"/>
      <c r="AE26" s="61" t="e">
        <f>IF(SUM(#REF!)&gt;SUM(#REF!),1,0)</f>
        <v>#REF!</v>
      </c>
      <c r="AF26" s="62"/>
    </row>
    <row r="27" spans="1:32" s="63" customFormat="1" ht="21" customHeight="1">
      <c r="A27" s="491"/>
      <c r="B27" s="219"/>
      <c r="C27" s="219"/>
      <c r="D27" s="219"/>
      <c r="E27" s="220"/>
      <c r="F27" s="66" t="s">
        <v>287</v>
      </c>
      <c r="G27" s="221"/>
      <c r="H27" s="219"/>
      <c r="I27" s="66" t="s">
        <v>287</v>
      </c>
      <c r="J27" s="219"/>
      <c r="K27" s="467"/>
      <c r="L27" s="450"/>
      <c r="M27" s="450"/>
      <c r="N27" s="450"/>
      <c r="O27" s="450"/>
      <c r="P27" s="450"/>
      <c r="Q27" s="448"/>
      <c r="S27" s="60">
        <f t="shared" si="12"/>
        <v>0</v>
      </c>
      <c r="T27" s="61">
        <f t="shared" si="13"/>
        <v>0</v>
      </c>
      <c r="U27" s="61"/>
      <c r="V27" s="60">
        <f t="shared" si="14"/>
        <v>0</v>
      </c>
      <c r="W27" s="61">
        <f t="shared" si="15"/>
        <v>0</v>
      </c>
      <c r="X27" s="61"/>
      <c r="Y27" s="60">
        <f t="shared" si="16"/>
        <v>0</v>
      </c>
      <c r="Z27" s="61">
        <f t="shared" si="17"/>
        <v>0</v>
      </c>
      <c r="AA27" s="61"/>
      <c r="AB27" s="60"/>
      <c r="AC27" s="61"/>
      <c r="AD27" s="62"/>
      <c r="AE27" s="61"/>
      <c r="AF27" s="62"/>
    </row>
    <row r="28" spans="1:32" s="63" customFormat="1" ht="21" customHeight="1">
      <c r="A28" s="494"/>
      <c r="B28" s="222"/>
      <c r="C28" s="222"/>
      <c r="D28" s="222"/>
      <c r="E28" s="223">
        <v>11</v>
      </c>
      <c r="F28" s="222"/>
      <c r="G28" s="224">
        <v>8</v>
      </c>
      <c r="H28" s="222">
        <v>11</v>
      </c>
      <c r="I28" s="222"/>
      <c r="J28" s="222">
        <v>8</v>
      </c>
      <c r="K28" s="467"/>
      <c r="L28" s="450"/>
      <c r="M28" s="450"/>
      <c r="N28" s="450"/>
      <c r="O28" s="450"/>
      <c r="P28" s="450"/>
      <c r="Q28" s="448"/>
      <c r="S28" s="60">
        <f t="shared" si="12"/>
        <v>0</v>
      </c>
      <c r="T28" s="61">
        <f t="shared" si="13"/>
        <v>0</v>
      </c>
      <c r="U28" s="61"/>
      <c r="V28" s="60">
        <f t="shared" si="14"/>
        <v>1</v>
      </c>
      <c r="W28" s="61">
        <f t="shared" si="15"/>
        <v>0</v>
      </c>
      <c r="X28" s="61"/>
      <c r="Y28" s="60">
        <f t="shared" si="16"/>
        <v>1</v>
      </c>
      <c r="Z28" s="61">
        <f t="shared" si="17"/>
        <v>0</v>
      </c>
      <c r="AA28" s="61"/>
      <c r="AB28" s="60"/>
      <c r="AC28" s="61"/>
      <c r="AD28" s="62"/>
      <c r="AE28" s="61"/>
      <c r="AF28" s="62"/>
    </row>
    <row r="29" spans="1:32" s="63" customFormat="1" ht="21" customHeight="1">
      <c r="A29" s="493" t="str">
        <f>E25</f>
        <v>ＳＨＥＭＹ</v>
      </c>
      <c r="B29" s="219">
        <f>G26</f>
        <v>5</v>
      </c>
      <c r="C29" s="219"/>
      <c r="D29" s="219">
        <f>E26</f>
        <v>11</v>
      </c>
      <c r="E29" s="220"/>
      <c r="F29" s="219"/>
      <c r="G29" s="221"/>
      <c r="H29" s="219">
        <v>11</v>
      </c>
      <c r="I29" s="219"/>
      <c r="J29" s="219">
        <v>7</v>
      </c>
      <c r="K29" s="467">
        <f>SUM(U29,X29,AA29,AD29)</f>
        <v>1</v>
      </c>
      <c r="L29" s="450">
        <v>1</v>
      </c>
      <c r="M29" s="449">
        <f>SUM(S29:S31)-SUM(T29:T31)+SUM(V29:V31)-SUM(W29:W31)+SUM(Y29:Y31)-SUM(Z29:Z31)+SUM(AB29:AB31)-SUM(AC29:AC31)</f>
        <v>0</v>
      </c>
      <c r="N29" s="449">
        <f>O29-P29</f>
        <v>-3</v>
      </c>
      <c r="O29" s="449">
        <f>SUM(B29:B31,E29:E31,H29:H31)</f>
        <v>35</v>
      </c>
      <c r="P29" s="449">
        <f>SUM(D29:D31,G29:G31,J29:J31,)</f>
        <v>38</v>
      </c>
      <c r="Q29" s="448">
        <v>2</v>
      </c>
      <c r="S29" s="60">
        <f t="shared" si="12"/>
        <v>0</v>
      </c>
      <c r="T29" s="61">
        <f t="shared" si="13"/>
        <v>1</v>
      </c>
      <c r="U29" s="61">
        <f>IF(SUM(S29:S31)&gt;SUM(T29:T31),1,0)</f>
        <v>0</v>
      </c>
      <c r="V29" s="60">
        <f t="shared" si="14"/>
        <v>0</v>
      </c>
      <c r="W29" s="61">
        <f t="shared" si="15"/>
        <v>0</v>
      </c>
      <c r="X29" s="61">
        <f>IF(SUM(V29:V31)&gt;SUM(W29:W31),1,0)</f>
        <v>0</v>
      </c>
      <c r="Y29" s="60">
        <f t="shared" si="16"/>
        <v>1</v>
      </c>
      <c r="Z29" s="61">
        <f t="shared" si="17"/>
        <v>0</v>
      </c>
      <c r="AA29" s="61">
        <f>IF(SUM(Y29:Y31)&gt;SUM(Z29:Z31),1,0)</f>
        <v>1</v>
      </c>
      <c r="AB29" s="60"/>
      <c r="AC29" s="61"/>
      <c r="AD29" s="61"/>
      <c r="AE29" s="61" t="e">
        <f>IF(SUM(#REF!)&gt;SUM(#REF!),1,0)</f>
        <v>#REF!</v>
      </c>
      <c r="AF29" s="62"/>
    </row>
    <row r="30" spans="1:32" s="63" customFormat="1" ht="21" customHeight="1">
      <c r="A30" s="491"/>
      <c r="B30" s="65">
        <f>G27</f>
        <v>0</v>
      </c>
      <c r="C30" s="66" t="s">
        <v>288</v>
      </c>
      <c r="D30" s="65">
        <f>E27</f>
        <v>0</v>
      </c>
      <c r="E30" s="220"/>
      <c r="F30" s="219"/>
      <c r="G30" s="221"/>
      <c r="H30" s="219"/>
      <c r="I30" s="66" t="s">
        <v>287</v>
      </c>
      <c r="J30" s="219"/>
      <c r="K30" s="467"/>
      <c r="L30" s="450"/>
      <c r="M30" s="450"/>
      <c r="N30" s="450"/>
      <c r="O30" s="450"/>
      <c r="P30" s="450"/>
      <c r="Q30" s="448"/>
      <c r="S30" s="60">
        <f t="shared" si="12"/>
        <v>0</v>
      </c>
      <c r="T30" s="61">
        <f t="shared" si="13"/>
        <v>0</v>
      </c>
      <c r="U30" s="61"/>
      <c r="V30" s="60">
        <f t="shared" si="14"/>
        <v>0</v>
      </c>
      <c r="W30" s="61">
        <f t="shared" si="15"/>
        <v>0</v>
      </c>
      <c r="X30" s="61"/>
      <c r="Y30" s="60">
        <f t="shared" si="16"/>
        <v>0</v>
      </c>
      <c r="Z30" s="61">
        <f t="shared" si="17"/>
        <v>0</v>
      </c>
      <c r="AA30" s="61"/>
      <c r="AB30" s="60"/>
      <c r="AC30" s="61"/>
      <c r="AD30" s="62"/>
      <c r="AE30" s="61"/>
      <c r="AF30" s="62"/>
    </row>
    <row r="31" spans="1:32" s="63" customFormat="1" ht="21" customHeight="1">
      <c r="A31" s="494"/>
      <c r="B31" s="222">
        <f>G28</f>
        <v>8</v>
      </c>
      <c r="C31" s="222"/>
      <c r="D31" s="222">
        <f>E28</f>
        <v>11</v>
      </c>
      <c r="E31" s="223"/>
      <c r="F31" s="222"/>
      <c r="G31" s="224"/>
      <c r="H31" s="222">
        <v>11</v>
      </c>
      <c r="I31" s="222"/>
      <c r="J31" s="222">
        <v>9</v>
      </c>
      <c r="K31" s="467"/>
      <c r="L31" s="450"/>
      <c r="M31" s="450"/>
      <c r="N31" s="450"/>
      <c r="O31" s="450"/>
      <c r="P31" s="450"/>
      <c r="Q31" s="448"/>
      <c r="S31" s="60">
        <f t="shared" si="12"/>
        <v>0</v>
      </c>
      <c r="T31" s="61">
        <f t="shared" si="13"/>
        <v>1</v>
      </c>
      <c r="U31" s="61"/>
      <c r="V31" s="60">
        <f t="shared" si="14"/>
        <v>0</v>
      </c>
      <c r="W31" s="61">
        <f t="shared" si="15"/>
        <v>0</v>
      </c>
      <c r="X31" s="61"/>
      <c r="Y31" s="60">
        <f t="shared" si="16"/>
        <v>1</v>
      </c>
      <c r="Z31" s="61">
        <f t="shared" si="17"/>
        <v>0</v>
      </c>
      <c r="AA31" s="61"/>
      <c r="AB31" s="60"/>
      <c r="AC31" s="61"/>
      <c r="AD31" s="62"/>
      <c r="AE31" s="61"/>
      <c r="AF31" s="62"/>
    </row>
    <row r="32" spans="1:32" s="63" customFormat="1" ht="21" customHeight="1">
      <c r="A32" s="491" t="str">
        <f>H25</f>
        <v>Ｈｕｍｍｉｎｇ　Ｇｉｒｌｓ</v>
      </c>
      <c r="B32" s="219">
        <f>J26</f>
        <v>3</v>
      </c>
      <c r="C32" s="219"/>
      <c r="D32" s="219">
        <f>H26</f>
        <v>11</v>
      </c>
      <c r="E32" s="225">
        <f>J29</f>
        <v>7</v>
      </c>
      <c r="F32" s="226"/>
      <c r="G32" s="227">
        <f>H29</f>
        <v>11</v>
      </c>
      <c r="H32" s="226"/>
      <c r="I32" s="226"/>
      <c r="J32" s="226"/>
      <c r="K32" s="467">
        <f>SUM(U32,X32,AA32,AD32)</f>
        <v>0</v>
      </c>
      <c r="L32" s="450">
        <v>2</v>
      </c>
      <c r="M32" s="449">
        <f>SUM(S32:S34)-SUM(T32:T34)+SUM(V32:V34)-SUM(W32:W34)+SUM(Y32:Y34)-SUM(Z32:Z34)+SUM(AB32:AB34)-SUM(AC32:AC34)</f>
        <v>-4</v>
      </c>
      <c r="N32" s="449">
        <f>O32-P32</f>
        <v>-17</v>
      </c>
      <c r="O32" s="449">
        <f>SUM(B32:B34,E32:E34,H32:H34)</f>
        <v>27</v>
      </c>
      <c r="P32" s="449">
        <f>SUM(D32:D34,G32:G34,J32:J34,)</f>
        <v>44</v>
      </c>
      <c r="Q32" s="448">
        <v>3</v>
      </c>
      <c r="S32" s="60">
        <f t="shared" si="12"/>
        <v>0</v>
      </c>
      <c r="T32" s="61">
        <f t="shared" si="13"/>
        <v>1</v>
      </c>
      <c r="U32" s="61">
        <f>IF(SUM(S32:S34)&gt;SUM(T32:T34),1,0)</f>
        <v>0</v>
      </c>
      <c r="V32" s="60">
        <f t="shared" si="14"/>
        <v>0</v>
      </c>
      <c r="W32" s="61">
        <f t="shared" si="15"/>
        <v>1</v>
      </c>
      <c r="X32" s="61">
        <f>IF(SUM(V32:V34)&gt;SUM(W32:W34),1,0)</f>
        <v>0</v>
      </c>
      <c r="Y32" s="60">
        <f t="shared" si="16"/>
        <v>0</v>
      </c>
      <c r="Z32" s="61">
        <f t="shared" si="17"/>
        <v>0</v>
      </c>
      <c r="AA32" s="61">
        <f>IF(SUM(Y32:Y34)&gt;SUM(Z32:Z34),1,0)</f>
        <v>0</v>
      </c>
      <c r="AB32" s="60"/>
      <c r="AC32" s="61"/>
      <c r="AD32" s="61"/>
      <c r="AE32" s="61" t="e">
        <f>IF(SUM(#REF!)&gt;SUM(#REF!),1,0)</f>
        <v>#REF!</v>
      </c>
      <c r="AF32" s="62"/>
    </row>
    <row r="33" spans="1:32" s="63" customFormat="1" ht="21" customHeight="1">
      <c r="A33" s="491"/>
      <c r="B33" s="65">
        <f>J27</f>
        <v>0</v>
      </c>
      <c r="C33" s="66" t="s">
        <v>286</v>
      </c>
      <c r="D33" s="65">
        <f>H27</f>
        <v>0</v>
      </c>
      <c r="E33" s="67">
        <f>J30</f>
        <v>0</v>
      </c>
      <c r="F33" s="66" t="s">
        <v>288</v>
      </c>
      <c r="G33" s="68">
        <f>H30</f>
        <v>0</v>
      </c>
      <c r="H33" s="219"/>
      <c r="I33" s="219"/>
      <c r="J33" s="219"/>
      <c r="K33" s="467"/>
      <c r="L33" s="450"/>
      <c r="M33" s="450"/>
      <c r="N33" s="450"/>
      <c r="O33" s="450"/>
      <c r="P33" s="450"/>
      <c r="Q33" s="448"/>
      <c r="S33" s="60">
        <f t="shared" si="12"/>
        <v>0</v>
      </c>
      <c r="T33" s="61">
        <f t="shared" si="13"/>
        <v>0</v>
      </c>
      <c r="U33" s="61"/>
      <c r="V33" s="60">
        <f t="shared" si="14"/>
        <v>0</v>
      </c>
      <c r="W33" s="61">
        <f t="shared" si="15"/>
        <v>0</v>
      </c>
      <c r="X33" s="61"/>
      <c r="Y33" s="60">
        <f t="shared" si="16"/>
        <v>0</v>
      </c>
      <c r="Z33" s="61">
        <f t="shared" si="17"/>
        <v>0</v>
      </c>
      <c r="AA33" s="61"/>
      <c r="AB33" s="60"/>
      <c r="AC33" s="61"/>
      <c r="AD33" s="62"/>
      <c r="AE33" s="61"/>
      <c r="AF33" s="62"/>
    </row>
    <row r="34" spans="1:32" s="63" customFormat="1" ht="21" customHeight="1" thickBot="1">
      <c r="A34" s="492"/>
      <c r="B34" s="228">
        <f>J28</f>
        <v>8</v>
      </c>
      <c r="C34" s="228"/>
      <c r="D34" s="228">
        <f>H28</f>
        <v>11</v>
      </c>
      <c r="E34" s="229">
        <f>J31</f>
        <v>9</v>
      </c>
      <c r="F34" s="228"/>
      <c r="G34" s="230">
        <f>H31</f>
        <v>11</v>
      </c>
      <c r="H34" s="228"/>
      <c r="I34" s="228"/>
      <c r="J34" s="228"/>
      <c r="K34" s="468"/>
      <c r="L34" s="451"/>
      <c r="M34" s="451"/>
      <c r="N34" s="451"/>
      <c r="O34" s="451"/>
      <c r="P34" s="451"/>
      <c r="Q34" s="452"/>
      <c r="S34" s="60">
        <f t="shared" si="12"/>
        <v>0</v>
      </c>
      <c r="T34" s="61">
        <f t="shared" si="13"/>
        <v>1</v>
      </c>
      <c r="U34" s="61"/>
      <c r="V34" s="60">
        <f t="shared" si="14"/>
        <v>0</v>
      </c>
      <c r="W34" s="61">
        <f t="shared" si="15"/>
        <v>1</v>
      </c>
      <c r="X34" s="61"/>
      <c r="Y34" s="60">
        <f t="shared" si="16"/>
        <v>0</v>
      </c>
      <c r="Z34" s="61">
        <f t="shared" si="17"/>
        <v>0</v>
      </c>
      <c r="AA34" s="61"/>
      <c r="AB34" s="60"/>
      <c r="AC34" s="61"/>
      <c r="AD34" s="62"/>
      <c r="AE34" s="61"/>
      <c r="AF34" s="62"/>
    </row>
    <row r="35" spans="1:31" ht="15" thickBot="1">
      <c r="A35" s="239"/>
      <c r="B35" s="71"/>
      <c r="C35" s="71"/>
      <c r="D35" s="71"/>
      <c r="E35" s="71"/>
      <c r="F35" s="71"/>
      <c r="G35" s="71"/>
      <c r="H35" s="71"/>
      <c r="I35" s="71"/>
      <c r="J35" s="71"/>
      <c r="AE35" s="61"/>
    </row>
    <row r="36" spans="1:44" s="240" customFormat="1" ht="57" customHeight="1" thickBot="1">
      <c r="A36" s="54" t="s">
        <v>289</v>
      </c>
      <c r="B36" s="495" t="s">
        <v>282</v>
      </c>
      <c r="C36" s="496"/>
      <c r="D36" s="497"/>
      <c r="E36" s="498" t="s">
        <v>141</v>
      </c>
      <c r="F36" s="498"/>
      <c r="G36" s="498"/>
      <c r="H36" s="498" t="s">
        <v>283</v>
      </c>
      <c r="I36" s="498"/>
      <c r="J36" s="497"/>
      <c r="K36" s="498" t="s">
        <v>284</v>
      </c>
      <c r="L36" s="498"/>
      <c r="M36" s="504"/>
      <c r="N36" s="241" t="s">
        <v>153</v>
      </c>
      <c r="O36" s="242" t="s">
        <v>154</v>
      </c>
      <c r="P36" s="243" t="s">
        <v>155</v>
      </c>
      <c r="Q36" s="243" t="s">
        <v>156</v>
      </c>
      <c r="R36" s="243" t="s">
        <v>157</v>
      </c>
      <c r="S36" s="242" t="s">
        <v>158</v>
      </c>
      <c r="T36" s="244" t="s">
        <v>159</v>
      </c>
      <c r="U36" s="237"/>
      <c r="V36" s="245" t="s">
        <v>153</v>
      </c>
      <c r="W36" s="246" t="s">
        <v>154</v>
      </c>
      <c r="X36" s="246"/>
      <c r="Y36" s="245" t="s">
        <v>153</v>
      </c>
      <c r="Z36" s="246" t="s">
        <v>154</v>
      </c>
      <c r="AA36" s="246"/>
      <c r="AB36" s="245" t="s">
        <v>153</v>
      </c>
      <c r="AC36" s="246" t="s">
        <v>154</v>
      </c>
      <c r="AD36" s="246"/>
      <c r="AE36" s="245"/>
      <c r="AF36" s="248"/>
      <c r="AG36" s="237"/>
      <c r="AH36" s="245" t="s">
        <v>153</v>
      </c>
      <c r="AI36" s="246" t="s">
        <v>154</v>
      </c>
      <c r="AJ36" s="246"/>
      <c r="AK36" s="237"/>
      <c r="AL36" s="237"/>
      <c r="AM36" s="237"/>
      <c r="AN36" s="237"/>
      <c r="AO36" s="237"/>
      <c r="AP36" s="237"/>
      <c r="AQ36" s="237"/>
      <c r="AR36" s="237"/>
    </row>
    <row r="37" spans="1:44" ht="21" customHeight="1" thickTop="1">
      <c r="A37" s="499" t="str">
        <f>B36</f>
        <v>ＯＲＢＩＴ</v>
      </c>
      <c r="B37" s="216"/>
      <c r="C37" s="216"/>
      <c r="D37" s="216"/>
      <c r="E37" s="217">
        <v>11</v>
      </c>
      <c r="F37" s="216"/>
      <c r="G37" s="218">
        <v>8</v>
      </c>
      <c r="H37" s="219">
        <v>11</v>
      </c>
      <c r="I37" s="219"/>
      <c r="J37" s="216">
        <v>4</v>
      </c>
      <c r="K37" s="220">
        <v>11</v>
      </c>
      <c r="L37" s="219"/>
      <c r="M37" s="232">
        <v>8</v>
      </c>
      <c r="N37" s="455">
        <v>3</v>
      </c>
      <c r="O37" s="449">
        <v>0</v>
      </c>
      <c r="P37" s="449">
        <v>5</v>
      </c>
      <c r="Q37" s="449">
        <f>R37-S37</f>
        <v>28</v>
      </c>
      <c r="R37" s="500">
        <f>SUM(K37:K39,E37:E39,H37:H39,)</f>
        <v>77</v>
      </c>
      <c r="S37" s="449">
        <f>SUM(M37:M39,G37:G39,J37:J39,)</f>
        <v>49</v>
      </c>
      <c r="T37" s="471">
        <v>1</v>
      </c>
      <c r="U37" s="63"/>
      <c r="V37" s="60">
        <f aca="true" t="shared" si="18" ref="V37:V45">IF(B37&gt;D37,1,0)</f>
        <v>0</v>
      </c>
      <c r="W37" s="61">
        <f aca="true" t="shared" si="19" ref="W37:W45">IF(B37&lt;D37,1,0)</f>
        <v>0</v>
      </c>
      <c r="X37" s="61">
        <f>IF(SUM(V37:V39)&gt;SUM(W37:W39),1,0)</f>
        <v>0</v>
      </c>
      <c r="Y37" s="60">
        <f aca="true" t="shared" si="20" ref="Y37:Y45">IF(E37&gt;G37,1,0)</f>
        <v>1</v>
      </c>
      <c r="Z37" s="61">
        <f aca="true" t="shared" si="21" ref="Z37:Z45">IF(E37&lt;G37,1,0)</f>
        <v>0</v>
      </c>
      <c r="AA37" s="61">
        <f>IF(SUM(Y37:Y39)&gt;SUM(Z37:Z39),1,0)</f>
        <v>1</v>
      </c>
      <c r="AB37" s="60">
        <f aca="true" t="shared" si="22" ref="AB37:AB45">IF(H37&gt;J37,1,0)</f>
        <v>1</v>
      </c>
      <c r="AC37" s="61">
        <f aca="true" t="shared" si="23" ref="AC37:AC45">IF(H37&lt;J37,1,0)</f>
        <v>0</v>
      </c>
      <c r="AD37" s="61">
        <f>IF(SUM(AB37:AB39)&gt;SUM(AC37:AC39),1,0)</f>
        <v>1</v>
      </c>
      <c r="AE37" s="60"/>
      <c r="AF37" s="93"/>
      <c r="AG37" s="93"/>
      <c r="AH37" s="60">
        <f aca="true" t="shared" si="24" ref="AH37:AH45">IF(Q37&gt;S37,1,0)</f>
        <v>0</v>
      </c>
      <c r="AI37" s="61">
        <f aca="true" t="shared" si="25" ref="AI37:AI45">IF(Q37&lt;S37,1,0)</f>
        <v>1</v>
      </c>
      <c r="AJ37" s="61">
        <f>IF(SUM(AH37:AH39)&gt;SUM(AI37:AI39),1,0)</f>
        <v>0</v>
      </c>
      <c r="AK37" s="63"/>
      <c r="AL37" s="63"/>
      <c r="AM37" s="63"/>
      <c r="AN37" s="63"/>
      <c r="AO37" s="63"/>
      <c r="AP37" s="63"/>
      <c r="AQ37" s="63"/>
      <c r="AR37" s="63"/>
    </row>
    <row r="38" spans="1:44" ht="21" customHeight="1">
      <c r="A38" s="491"/>
      <c r="B38" s="219"/>
      <c r="C38" s="219"/>
      <c r="D38" s="219"/>
      <c r="E38" s="220">
        <v>11</v>
      </c>
      <c r="F38" s="66" t="s">
        <v>287</v>
      </c>
      <c r="G38" s="221">
        <v>13</v>
      </c>
      <c r="H38" s="219"/>
      <c r="I38" s="66" t="s">
        <v>287</v>
      </c>
      <c r="J38" s="219"/>
      <c r="K38" s="220"/>
      <c r="L38" s="66" t="s">
        <v>287</v>
      </c>
      <c r="M38" s="233"/>
      <c r="N38" s="467"/>
      <c r="O38" s="450"/>
      <c r="P38" s="450"/>
      <c r="Q38" s="450"/>
      <c r="R38" s="501"/>
      <c r="S38" s="450"/>
      <c r="T38" s="448"/>
      <c r="U38" s="63"/>
      <c r="V38" s="60">
        <f t="shared" si="18"/>
        <v>0</v>
      </c>
      <c r="W38" s="61">
        <f t="shared" si="19"/>
        <v>0</v>
      </c>
      <c r="X38" s="61"/>
      <c r="Y38" s="60">
        <f t="shared" si="20"/>
        <v>0</v>
      </c>
      <c r="Z38" s="61">
        <f t="shared" si="21"/>
        <v>1</v>
      </c>
      <c r="AA38" s="61"/>
      <c r="AB38" s="60">
        <f t="shared" si="22"/>
        <v>0</v>
      </c>
      <c r="AC38" s="61">
        <f t="shared" si="23"/>
        <v>0</v>
      </c>
      <c r="AD38" s="61"/>
      <c r="AE38" s="60"/>
      <c r="AF38" s="93"/>
      <c r="AG38" s="63"/>
      <c r="AH38" s="60">
        <f t="shared" si="24"/>
        <v>0</v>
      </c>
      <c r="AI38" s="61">
        <f t="shared" si="25"/>
        <v>0</v>
      </c>
      <c r="AJ38" s="61"/>
      <c r="AK38" s="63"/>
      <c r="AL38" s="63"/>
      <c r="AM38" s="63"/>
      <c r="AN38" s="63"/>
      <c r="AO38" s="63"/>
      <c r="AP38" s="63"/>
      <c r="AQ38" s="63"/>
      <c r="AR38" s="63"/>
    </row>
    <row r="39" spans="1:44" ht="21" customHeight="1">
      <c r="A39" s="494"/>
      <c r="B39" s="222"/>
      <c r="C39" s="222"/>
      <c r="D39" s="222"/>
      <c r="E39" s="223">
        <v>11</v>
      </c>
      <c r="F39" s="222"/>
      <c r="G39" s="224">
        <v>9</v>
      </c>
      <c r="H39" s="222">
        <v>11</v>
      </c>
      <c r="I39" s="222"/>
      <c r="J39" s="222">
        <v>4</v>
      </c>
      <c r="K39" s="223">
        <v>11</v>
      </c>
      <c r="L39" s="222"/>
      <c r="M39" s="234">
        <v>3</v>
      </c>
      <c r="N39" s="467"/>
      <c r="O39" s="450"/>
      <c r="P39" s="450"/>
      <c r="Q39" s="450"/>
      <c r="R39" s="501"/>
      <c r="S39" s="450"/>
      <c r="T39" s="448"/>
      <c r="U39" s="63"/>
      <c r="V39" s="60">
        <f t="shared" si="18"/>
        <v>0</v>
      </c>
      <c r="W39" s="61">
        <f t="shared" si="19"/>
        <v>0</v>
      </c>
      <c r="X39" s="61"/>
      <c r="Y39" s="60">
        <f t="shared" si="20"/>
        <v>1</v>
      </c>
      <c r="Z39" s="61">
        <f t="shared" si="21"/>
        <v>0</v>
      </c>
      <c r="AA39" s="61"/>
      <c r="AB39" s="60">
        <f t="shared" si="22"/>
        <v>1</v>
      </c>
      <c r="AC39" s="61">
        <f t="shared" si="23"/>
        <v>0</v>
      </c>
      <c r="AD39" s="61"/>
      <c r="AE39" s="60"/>
      <c r="AF39" s="93"/>
      <c r="AG39" s="63"/>
      <c r="AH39" s="60">
        <f t="shared" si="24"/>
        <v>0</v>
      </c>
      <c r="AI39" s="61">
        <f t="shared" si="25"/>
        <v>0</v>
      </c>
      <c r="AJ39" s="61"/>
      <c r="AK39" s="63"/>
      <c r="AL39" s="63"/>
      <c r="AM39" s="63"/>
      <c r="AN39" s="63"/>
      <c r="AO39" s="63"/>
      <c r="AP39" s="63"/>
      <c r="AQ39" s="63"/>
      <c r="AR39" s="63"/>
    </row>
    <row r="40" spans="1:44" ht="21" customHeight="1">
      <c r="A40" s="491" t="str">
        <f>E36</f>
        <v>雅</v>
      </c>
      <c r="B40" s="219">
        <f>G37</f>
        <v>8</v>
      </c>
      <c r="C40" s="219"/>
      <c r="D40" s="219">
        <f>E37</f>
        <v>11</v>
      </c>
      <c r="E40" s="220"/>
      <c r="F40" s="219"/>
      <c r="G40" s="221"/>
      <c r="H40" s="219">
        <v>11</v>
      </c>
      <c r="I40" s="219"/>
      <c r="J40" s="219">
        <v>4</v>
      </c>
      <c r="K40" s="220">
        <v>11</v>
      </c>
      <c r="L40" s="219"/>
      <c r="M40" s="233">
        <v>2</v>
      </c>
      <c r="N40" s="467">
        <v>2</v>
      </c>
      <c r="O40" s="450">
        <v>1</v>
      </c>
      <c r="P40" s="449">
        <v>4</v>
      </c>
      <c r="Q40" s="449">
        <f>R40-S40</f>
        <v>28</v>
      </c>
      <c r="R40" s="500">
        <f>SUM(B40:B42,K40:K42,H40:H42)</f>
        <v>74</v>
      </c>
      <c r="S40" s="450">
        <f>SUM(D40:D42,M40:M42,J40:J42,)</f>
        <v>46</v>
      </c>
      <c r="T40" s="448">
        <v>2</v>
      </c>
      <c r="U40" s="63"/>
      <c r="V40" s="60">
        <f t="shared" si="18"/>
        <v>0</v>
      </c>
      <c r="W40" s="61">
        <f t="shared" si="19"/>
        <v>1</v>
      </c>
      <c r="X40" s="61">
        <f>IF(SUM(V40:V42)&gt;SUM(W40:W42),1,0)</f>
        <v>0</v>
      </c>
      <c r="Y40" s="60">
        <f t="shared" si="20"/>
        <v>0</v>
      </c>
      <c r="Z40" s="61">
        <f t="shared" si="21"/>
        <v>0</v>
      </c>
      <c r="AA40" s="61">
        <f>IF(SUM(Y40:Y42)&gt;SUM(Z40:Z42),1,0)</f>
        <v>0</v>
      </c>
      <c r="AB40" s="60">
        <f t="shared" si="22"/>
        <v>1</v>
      </c>
      <c r="AC40" s="61">
        <f t="shared" si="23"/>
        <v>0</v>
      </c>
      <c r="AD40" s="61">
        <f>IF(SUM(AB40:AB42)&gt;SUM(AC40:AC42),1,0)</f>
        <v>1</v>
      </c>
      <c r="AE40" s="60"/>
      <c r="AF40" s="93"/>
      <c r="AG40" s="93"/>
      <c r="AH40" s="60">
        <f t="shared" si="24"/>
        <v>0</v>
      </c>
      <c r="AI40" s="61">
        <f t="shared" si="25"/>
        <v>1</v>
      </c>
      <c r="AJ40" s="61">
        <f>IF(SUM(AH40:AH42)&gt;SUM(AI40:AI42),1,0)</f>
        <v>0</v>
      </c>
      <c r="AK40" s="63"/>
      <c r="AL40" s="63"/>
      <c r="AM40" s="63"/>
      <c r="AN40" s="63"/>
      <c r="AO40" s="63"/>
      <c r="AP40" s="63"/>
      <c r="AQ40" s="63"/>
      <c r="AR40" s="63"/>
    </row>
    <row r="41" spans="1:44" ht="21" customHeight="1">
      <c r="A41" s="491"/>
      <c r="B41" s="219">
        <f>G38</f>
        <v>13</v>
      </c>
      <c r="C41" s="66" t="s">
        <v>288</v>
      </c>
      <c r="D41" s="219">
        <f>E38</f>
        <v>11</v>
      </c>
      <c r="E41" s="220"/>
      <c r="F41" s="219"/>
      <c r="G41" s="221"/>
      <c r="H41" s="219"/>
      <c r="I41" s="66" t="s">
        <v>287</v>
      </c>
      <c r="J41" s="219"/>
      <c r="K41" s="220"/>
      <c r="L41" s="66" t="s">
        <v>287</v>
      </c>
      <c r="M41" s="233"/>
      <c r="N41" s="467"/>
      <c r="O41" s="450"/>
      <c r="P41" s="450"/>
      <c r="Q41" s="450"/>
      <c r="R41" s="501"/>
      <c r="S41" s="450"/>
      <c r="T41" s="448"/>
      <c r="U41" s="63"/>
      <c r="V41" s="60">
        <f t="shared" si="18"/>
        <v>1</v>
      </c>
      <c r="W41" s="61">
        <f t="shared" si="19"/>
        <v>0</v>
      </c>
      <c r="X41" s="61"/>
      <c r="Y41" s="60">
        <f t="shared" si="20"/>
        <v>0</v>
      </c>
      <c r="Z41" s="61">
        <f t="shared" si="21"/>
        <v>0</v>
      </c>
      <c r="AA41" s="61"/>
      <c r="AB41" s="60">
        <f t="shared" si="22"/>
        <v>0</v>
      </c>
      <c r="AC41" s="61">
        <f t="shared" si="23"/>
        <v>0</v>
      </c>
      <c r="AD41" s="61"/>
      <c r="AE41" s="60"/>
      <c r="AF41" s="93"/>
      <c r="AG41" s="63"/>
      <c r="AH41" s="60">
        <f t="shared" si="24"/>
        <v>0</v>
      </c>
      <c r="AI41" s="61">
        <f t="shared" si="25"/>
        <v>0</v>
      </c>
      <c r="AJ41" s="61"/>
      <c r="AK41" s="63"/>
      <c r="AL41" s="63"/>
      <c r="AM41" s="63"/>
      <c r="AN41" s="63"/>
      <c r="AO41" s="63"/>
      <c r="AP41" s="63"/>
      <c r="AQ41" s="63"/>
      <c r="AR41" s="63"/>
    </row>
    <row r="42" spans="1:44" ht="21" customHeight="1">
      <c r="A42" s="494"/>
      <c r="B42" s="222">
        <f>G39</f>
        <v>9</v>
      </c>
      <c r="C42" s="222"/>
      <c r="D42" s="222">
        <f>E39</f>
        <v>11</v>
      </c>
      <c r="E42" s="223"/>
      <c r="F42" s="222"/>
      <c r="G42" s="224"/>
      <c r="H42" s="222">
        <v>11</v>
      </c>
      <c r="I42" s="222"/>
      <c r="J42" s="222">
        <v>4</v>
      </c>
      <c r="K42" s="223">
        <v>11</v>
      </c>
      <c r="L42" s="222"/>
      <c r="M42" s="234">
        <v>3</v>
      </c>
      <c r="N42" s="467"/>
      <c r="O42" s="450"/>
      <c r="P42" s="450"/>
      <c r="Q42" s="450"/>
      <c r="R42" s="501"/>
      <c r="S42" s="450"/>
      <c r="T42" s="448"/>
      <c r="U42" s="63"/>
      <c r="V42" s="60">
        <f t="shared" si="18"/>
        <v>0</v>
      </c>
      <c r="W42" s="61">
        <f t="shared" si="19"/>
        <v>1</v>
      </c>
      <c r="X42" s="61"/>
      <c r="Y42" s="60">
        <f t="shared" si="20"/>
        <v>0</v>
      </c>
      <c r="Z42" s="61">
        <f t="shared" si="21"/>
        <v>0</v>
      </c>
      <c r="AA42" s="61"/>
      <c r="AB42" s="60">
        <f t="shared" si="22"/>
        <v>1</v>
      </c>
      <c r="AC42" s="61">
        <f t="shared" si="23"/>
        <v>0</v>
      </c>
      <c r="AD42" s="61"/>
      <c r="AE42" s="60"/>
      <c r="AF42" s="93"/>
      <c r="AG42" s="63"/>
      <c r="AH42" s="60">
        <f t="shared" si="24"/>
        <v>0</v>
      </c>
      <c r="AI42" s="61">
        <f t="shared" si="25"/>
        <v>0</v>
      </c>
      <c r="AJ42" s="61"/>
      <c r="AK42" s="63"/>
      <c r="AL42" s="63"/>
      <c r="AM42" s="63"/>
      <c r="AN42" s="63"/>
      <c r="AO42" s="63"/>
      <c r="AP42" s="63"/>
      <c r="AQ42" s="63"/>
      <c r="AR42" s="63"/>
    </row>
    <row r="43" spans="1:44" ht="21" customHeight="1">
      <c r="A43" s="493" t="str">
        <f>H36</f>
        <v>はみんぐばあず1</v>
      </c>
      <c r="B43" s="226">
        <f aca="true" t="shared" si="26" ref="B43:B48">J37</f>
        <v>4</v>
      </c>
      <c r="C43" s="226"/>
      <c r="D43" s="226">
        <f aca="true" t="shared" si="27" ref="D43:D48">H37</f>
        <v>11</v>
      </c>
      <c r="E43" s="225">
        <f>J40</f>
        <v>4</v>
      </c>
      <c r="F43" s="226"/>
      <c r="G43" s="227">
        <f>H40</f>
        <v>11</v>
      </c>
      <c r="H43" s="226"/>
      <c r="I43" s="226"/>
      <c r="J43" s="226"/>
      <c r="K43" s="225">
        <v>11</v>
      </c>
      <c r="L43" s="226"/>
      <c r="M43" s="235">
        <v>8</v>
      </c>
      <c r="N43" s="467">
        <f>SUM(X43,AA43,AD43,AG43)</f>
        <v>0</v>
      </c>
      <c r="O43" s="450">
        <v>3</v>
      </c>
      <c r="P43" s="450">
        <v>-5</v>
      </c>
      <c r="Q43" s="450">
        <f>R43-S43</f>
        <v>-37</v>
      </c>
      <c r="R43" s="501">
        <f>SUM(B43:B45,E43:E45,K43:K45)</f>
        <v>37</v>
      </c>
      <c r="S43" s="450">
        <f>SUM(D43:D45,G43:G45,M43:M45,)</f>
        <v>74</v>
      </c>
      <c r="T43" s="448">
        <v>4</v>
      </c>
      <c r="U43" s="63"/>
      <c r="V43" s="60">
        <f t="shared" si="18"/>
        <v>0</v>
      </c>
      <c r="W43" s="61">
        <f t="shared" si="19"/>
        <v>1</v>
      </c>
      <c r="X43" s="61">
        <f>IF(SUM(V43:V45)&gt;SUM(W43:W45),1,0)</f>
        <v>0</v>
      </c>
      <c r="Y43" s="60">
        <f t="shared" si="20"/>
        <v>0</v>
      </c>
      <c r="Z43" s="61">
        <f t="shared" si="21"/>
        <v>1</v>
      </c>
      <c r="AA43" s="61">
        <f>IF(SUM(Y43:Y45)&gt;SUM(Z43:Z45),1,0)</f>
        <v>0</v>
      </c>
      <c r="AB43" s="60">
        <f t="shared" si="22"/>
        <v>0</v>
      </c>
      <c r="AC43" s="61">
        <f t="shared" si="23"/>
        <v>0</v>
      </c>
      <c r="AD43" s="61">
        <f>IF(SUM(AB43:AB45)&gt;SUM(AC43:AC45),1,0)</f>
        <v>0</v>
      </c>
      <c r="AE43" s="60"/>
      <c r="AF43" s="93"/>
      <c r="AG43" s="93"/>
      <c r="AH43" s="60">
        <f t="shared" si="24"/>
        <v>0</v>
      </c>
      <c r="AI43" s="61">
        <f t="shared" si="25"/>
        <v>1</v>
      </c>
      <c r="AJ43" s="61">
        <f>IF(SUM(AH43:AH45)&gt;SUM(AI43:AI45),1,0)</f>
        <v>0</v>
      </c>
      <c r="AK43" s="63"/>
      <c r="AL43" s="63"/>
      <c r="AM43" s="63"/>
      <c r="AN43" s="63"/>
      <c r="AO43" s="63"/>
      <c r="AP43" s="63"/>
      <c r="AQ43" s="63"/>
      <c r="AR43" s="63"/>
    </row>
    <row r="44" spans="1:44" ht="21" customHeight="1">
      <c r="A44" s="491"/>
      <c r="B44" s="65">
        <f t="shared" si="26"/>
        <v>0</v>
      </c>
      <c r="C44" s="66" t="s">
        <v>288</v>
      </c>
      <c r="D44" s="65">
        <f t="shared" si="27"/>
        <v>0</v>
      </c>
      <c r="E44" s="67">
        <f>J41</f>
        <v>0</v>
      </c>
      <c r="F44" s="66" t="s">
        <v>288</v>
      </c>
      <c r="G44" s="68">
        <f>H41</f>
        <v>0</v>
      </c>
      <c r="H44" s="219"/>
      <c r="I44" s="219"/>
      <c r="J44" s="219"/>
      <c r="K44" s="220">
        <v>5</v>
      </c>
      <c r="L44" s="66" t="s">
        <v>288</v>
      </c>
      <c r="M44" s="233">
        <v>11</v>
      </c>
      <c r="N44" s="467"/>
      <c r="O44" s="450"/>
      <c r="P44" s="450"/>
      <c r="Q44" s="450"/>
      <c r="R44" s="501"/>
      <c r="S44" s="450"/>
      <c r="T44" s="448"/>
      <c r="U44" s="63"/>
      <c r="V44" s="60">
        <f t="shared" si="18"/>
        <v>0</v>
      </c>
      <c r="W44" s="61">
        <f t="shared" si="19"/>
        <v>0</v>
      </c>
      <c r="X44" s="61"/>
      <c r="Y44" s="60">
        <f t="shared" si="20"/>
        <v>0</v>
      </c>
      <c r="Z44" s="61">
        <f t="shared" si="21"/>
        <v>0</v>
      </c>
      <c r="AA44" s="61"/>
      <c r="AB44" s="60">
        <f t="shared" si="22"/>
        <v>0</v>
      </c>
      <c r="AC44" s="61">
        <f t="shared" si="23"/>
        <v>0</v>
      </c>
      <c r="AD44" s="61"/>
      <c r="AE44" s="60"/>
      <c r="AF44" s="93"/>
      <c r="AG44" s="63"/>
      <c r="AH44" s="60">
        <f t="shared" si="24"/>
        <v>0</v>
      </c>
      <c r="AI44" s="61">
        <f t="shared" si="25"/>
        <v>0</v>
      </c>
      <c r="AJ44" s="61"/>
      <c r="AK44" s="63"/>
      <c r="AL44" s="63"/>
      <c r="AM44" s="63"/>
      <c r="AN44" s="63"/>
      <c r="AO44" s="63"/>
      <c r="AP44" s="63"/>
      <c r="AQ44" s="63"/>
      <c r="AR44" s="63"/>
    </row>
    <row r="45" spans="1:44" ht="21" customHeight="1">
      <c r="A45" s="494"/>
      <c r="B45" s="222">
        <f t="shared" si="26"/>
        <v>4</v>
      </c>
      <c r="C45" s="222"/>
      <c r="D45" s="222">
        <f t="shared" si="27"/>
        <v>11</v>
      </c>
      <c r="E45" s="223">
        <f>J42</f>
        <v>4</v>
      </c>
      <c r="F45" s="222"/>
      <c r="G45" s="224">
        <f>H42</f>
        <v>11</v>
      </c>
      <c r="H45" s="222"/>
      <c r="I45" s="222"/>
      <c r="J45" s="222"/>
      <c r="K45" s="223">
        <v>5</v>
      </c>
      <c r="L45" s="222"/>
      <c r="M45" s="234">
        <v>11</v>
      </c>
      <c r="N45" s="467"/>
      <c r="O45" s="450"/>
      <c r="P45" s="450"/>
      <c r="Q45" s="450"/>
      <c r="R45" s="501"/>
      <c r="S45" s="450"/>
      <c r="T45" s="448"/>
      <c r="U45" s="63"/>
      <c r="V45" s="60">
        <f t="shared" si="18"/>
        <v>0</v>
      </c>
      <c r="W45" s="61">
        <f t="shared" si="19"/>
        <v>1</v>
      </c>
      <c r="X45" s="61"/>
      <c r="Y45" s="60">
        <f t="shared" si="20"/>
        <v>0</v>
      </c>
      <c r="Z45" s="61">
        <f t="shared" si="21"/>
        <v>1</v>
      </c>
      <c r="AA45" s="61"/>
      <c r="AB45" s="60">
        <f t="shared" si="22"/>
        <v>0</v>
      </c>
      <c r="AC45" s="61">
        <f t="shared" si="23"/>
        <v>0</v>
      </c>
      <c r="AD45" s="61"/>
      <c r="AE45" s="60"/>
      <c r="AF45" s="93"/>
      <c r="AG45" s="63"/>
      <c r="AH45" s="60">
        <f t="shared" si="24"/>
        <v>0</v>
      </c>
      <c r="AI45" s="61">
        <f t="shared" si="25"/>
        <v>0</v>
      </c>
      <c r="AJ45" s="61"/>
      <c r="AK45" s="63"/>
      <c r="AL45" s="63"/>
      <c r="AM45" s="63"/>
      <c r="AN45" s="63"/>
      <c r="AO45" s="63"/>
      <c r="AP45" s="63"/>
      <c r="AQ45" s="63"/>
      <c r="AR45" s="63"/>
    </row>
    <row r="46" spans="1:42" ht="21" customHeight="1">
      <c r="A46" s="491" t="str">
        <f>K36</f>
        <v>pumpkins</v>
      </c>
      <c r="B46" s="219">
        <f t="shared" si="26"/>
        <v>4</v>
      </c>
      <c r="C46" s="219"/>
      <c r="D46" s="219">
        <f t="shared" si="27"/>
        <v>11</v>
      </c>
      <c r="E46" s="220">
        <f>M40</f>
        <v>2</v>
      </c>
      <c r="F46" s="219"/>
      <c r="G46" s="221">
        <f>K40</f>
        <v>11</v>
      </c>
      <c r="H46" s="219">
        <f>M43</f>
        <v>8</v>
      </c>
      <c r="I46" s="219"/>
      <c r="J46" s="219">
        <f>K43</f>
        <v>11</v>
      </c>
      <c r="K46" s="220"/>
      <c r="L46" s="219"/>
      <c r="M46" s="233"/>
      <c r="N46" s="455">
        <f>SUM(X46,AA46,AD46,AE46)</f>
        <v>1</v>
      </c>
      <c r="O46" s="449">
        <v>2</v>
      </c>
      <c r="P46" s="449">
        <v>-3</v>
      </c>
      <c r="Q46" s="449">
        <f>R46-S46</f>
        <v>-22</v>
      </c>
      <c r="R46" s="500">
        <f>SUM(B46:B48,E46:E48,H46:H48)</f>
        <v>43</v>
      </c>
      <c r="S46" s="450">
        <f>SUM(D46:D48,G46:G48,J46:J48,)</f>
        <v>65</v>
      </c>
      <c r="T46" s="448">
        <v>3</v>
      </c>
      <c r="U46" s="63"/>
      <c r="V46" s="60">
        <f>IF(B46&gt;D46,1,0)</f>
        <v>0</v>
      </c>
      <c r="W46" s="61">
        <f>IF(B46&lt;D46,1,0)</f>
        <v>1</v>
      </c>
      <c r="X46" s="61">
        <f>IF(SUM(V46:V48)&gt;SUM(W46:W48),1,0)</f>
        <v>0</v>
      </c>
      <c r="Y46" s="60">
        <f>IF(E46&gt;G46,1,0)</f>
        <v>0</v>
      </c>
      <c r="Z46" s="61">
        <f>IF(E46&lt;G46,1,0)</f>
        <v>1</v>
      </c>
      <c r="AA46" s="61">
        <f>IF(SUM(Y46:Y48)&gt;SUM(Z46:Z48),1,0)</f>
        <v>0</v>
      </c>
      <c r="AB46" s="60">
        <f>IF(H46&gt;J46,1,0)</f>
        <v>0</v>
      </c>
      <c r="AC46" s="61">
        <f>IF(H46&lt;J46,1,0)</f>
        <v>1</v>
      </c>
      <c r="AD46" s="61">
        <f>IF(SUM(AB46:AB48)&gt;SUM(AC46:AC48),1,0)</f>
        <v>1</v>
      </c>
      <c r="AE46" s="62"/>
      <c r="AF46" s="60"/>
      <c r="AG46" s="61"/>
      <c r="AH46" s="61"/>
      <c r="AI46" s="63"/>
      <c r="AJ46" s="63"/>
      <c r="AK46" s="63"/>
      <c r="AL46" s="63"/>
      <c r="AM46" s="63"/>
      <c r="AN46" s="63"/>
      <c r="AO46" s="63"/>
      <c r="AP46" s="63"/>
    </row>
    <row r="47" spans="1:42" ht="21" customHeight="1">
      <c r="A47" s="491"/>
      <c r="B47" s="65">
        <f t="shared" si="26"/>
        <v>0</v>
      </c>
      <c r="C47" s="66" t="s">
        <v>286</v>
      </c>
      <c r="D47" s="65">
        <f t="shared" si="27"/>
        <v>0</v>
      </c>
      <c r="E47" s="67">
        <f>M41</f>
        <v>0</v>
      </c>
      <c r="F47" s="66" t="s">
        <v>288</v>
      </c>
      <c r="G47" s="68">
        <f>K41</f>
        <v>0</v>
      </c>
      <c r="H47" s="219">
        <f>M44</f>
        <v>11</v>
      </c>
      <c r="I47" s="66" t="s">
        <v>287</v>
      </c>
      <c r="J47" s="219">
        <f>K44</f>
        <v>5</v>
      </c>
      <c r="K47" s="220"/>
      <c r="L47" s="219"/>
      <c r="M47" s="233"/>
      <c r="N47" s="467"/>
      <c r="O47" s="450"/>
      <c r="P47" s="450"/>
      <c r="Q47" s="450"/>
      <c r="R47" s="501"/>
      <c r="S47" s="450"/>
      <c r="T47" s="448"/>
      <c r="U47" s="63"/>
      <c r="V47" s="60">
        <f>IF(B47&gt;D47,1,0)</f>
        <v>0</v>
      </c>
      <c r="W47" s="61">
        <f>IF(B47&lt;D47,1,0)</f>
        <v>0</v>
      </c>
      <c r="X47" s="61"/>
      <c r="Y47" s="60">
        <f>IF(E47&gt;G47,1,0)</f>
        <v>0</v>
      </c>
      <c r="Z47" s="61">
        <f>IF(E47&lt;G47,1,0)</f>
        <v>0</v>
      </c>
      <c r="AA47" s="61"/>
      <c r="AB47" s="60">
        <f>IF(H47&gt;J47,1,0)</f>
        <v>1</v>
      </c>
      <c r="AC47" s="61">
        <f>IF(H47&lt;J47,1,0)</f>
        <v>0</v>
      </c>
      <c r="AD47" s="61"/>
      <c r="AE47" s="62"/>
      <c r="AF47" s="60"/>
      <c r="AG47" s="61"/>
      <c r="AH47" s="61"/>
      <c r="AI47" s="63"/>
      <c r="AJ47" s="63"/>
      <c r="AK47" s="63"/>
      <c r="AL47" s="63"/>
      <c r="AM47" s="63"/>
      <c r="AN47" s="63"/>
      <c r="AO47" s="63"/>
      <c r="AP47" s="63"/>
    </row>
    <row r="48" spans="1:42" ht="21" customHeight="1" thickBot="1">
      <c r="A48" s="492"/>
      <c r="B48" s="228">
        <f t="shared" si="26"/>
        <v>4</v>
      </c>
      <c r="C48" s="228"/>
      <c r="D48" s="228">
        <f t="shared" si="27"/>
        <v>11</v>
      </c>
      <c r="E48" s="229">
        <f>M42</f>
        <v>3</v>
      </c>
      <c r="F48" s="228"/>
      <c r="G48" s="230">
        <f>K42</f>
        <v>11</v>
      </c>
      <c r="H48" s="228">
        <f>M45</f>
        <v>11</v>
      </c>
      <c r="I48" s="228"/>
      <c r="J48" s="228">
        <f>K45</f>
        <v>5</v>
      </c>
      <c r="K48" s="229"/>
      <c r="L48" s="228"/>
      <c r="M48" s="236"/>
      <c r="N48" s="468"/>
      <c r="O48" s="451"/>
      <c r="P48" s="451"/>
      <c r="Q48" s="451"/>
      <c r="R48" s="502"/>
      <c r="S48" s="451"/>
      <c r="T48" s="452"/>
      <c r="U48" s="63"/>
      <c r="V48" s="60">
        <f>IF(B48&gt;D48,1,0)</f>
        <v>0</v>
      </c>
      <c r="W48" s="61">
        <f>IF(B48&lt;D48,1,0)</f>
        <v>1</v>
      </c>
      <c r="X48" s="61"/>
      <c r="Y48" s="60">
        <f>IF(E48&gt;G48,1,0)</f>
        <v>0</v>
      </c>
      <c r="Z48" s="61">
        <f>IF(E48&lt;G48,1,0)</f>
        <v>1</v>
      </c>
      <c r="AA48" s="61"/>
      <c r="AB48" s="60">
        <f>IF(H48&gt;J48,1,0)</f>
        <v>1</v>
      </c>
      <c r="AC48" s="61">
        <f>IF(H48&lt;J48,1,0)</f>
        <v>0</v>
      </c>
      <c r="AD48" s="61"/>
      <c r="AE48" s="62"/>
      <c r="AF48" s="60"/>
      <c r="AG48" s="61"/>
      <c r="AH48" s="61"/>
      <c r="AI48" s="63"/>
      <c r="AJ48" s="63"/>
      <c r="AK48" s="63"/>
      <c r="AL48" s="63"/>
      <c r="AM48" s="63"/>
      <c r="AN48" s="63"/>
      <c r="AO48" s="63"/>
      <c r="AP48" s="63"/>
    </row>
    <row r="49" spans="22:31" ht="13.5">
      <c r="V49" s="74"/>
      <c r="W49" s="75"/>
      <c r="X49" s="75"/>
      <c r="Y49" s="74"/>
      <c r="Z49" s="75"/>
      <c r="AA49" s="75"/>
      <c r="AB49" s="74"/>
      <c r="AC49" s="75"/>
      <c r="AD49" s="52"/>
      <c r="AE49" s="52"/>
    </row>
    <row r="50" spans="22:31" ht="13.5">
      <c r="V50" s="74"/>
      <c r="W50" s="75"/>
      <c r="X50" s="75"/>
      <c r="Y50" s="74"/>
      <c r="Z50" s="75"/>
      <c r="AA50" s="75"/>
      <c r="AB50" s="74"/>
      <c r="AC50" s="75"/>
      <c r="AD50" s="52"/>
      <c r="AE50" s="52"/>
    </row>
  </sheetData>
  <sheetProtection/>
  <mergeCells count="118">
    <mergeCell ref="A1:R1"/>
    <mergeCell ref="B36:D36"/>
    <mergeCell ref="E36:G36"/>
    <mergeCell ref="H36:J36"/>
    <mergeCell ref="K36:M36"/>
    <mergeCell ref="A37:A39"/>
    <mergeCell ref="N37:N39"/>
    <mergeCell ref="O37:O39"/>
    <mergeCell ref="P37:P39"/>
    <mergeCell ref="Q37:Q39"/>
    <mergeCell ref="R37:R39"/>
    <mergeCell ref="S37:S39"/>
    <mergeCell ref="T37:T39"/>
    <mergeCell ref="A40:A42"/>
    <mergeCell ref="N40:N42"/>
    <mergeCell ref="O40:O42"/>
    <mergeCell ref="P40:P42"/>
    <mergeCell ref="Q40:Q42"/>
    <mergeCell ref="R40:R42"/>
    <mergeCell ref="S40:S42"/>
    <mergeCell ref="T40:T42"/>
    <mergeCell ref="A43:A45"/>
    <mergeCell ref="N43:N45"/>
    <mergeCell ref="O43:O45"/>
    <mergeCell ref="P43:P45"/>
    <mergeCell ref="Q43:Q45"/>
    <mergeCell ref="R43:R45"/>
    <mergeCell ref="S43:S45"/>
    <mergeCell ref="T43:T45"/>
    <mergeCell ref="A46:A48"/>
    <mergeCell ref="N46:N48"/>
    <mergeCell ref="O46:O48"/>
    <mergeCell ref="P46:P48"/>
    <mergeCell ref="Q46:Q48"/>
    <mergeCell ref="R46:R48"/>
    <mergeCell ref="B25:D25"/>
    <mergeCell ref="E25:G25"/>
    <mergeCell ref="H25:J25"/>
    <mergeCell ref="A26:A28"/>
    <mergeCell ref="K26:K28"/>
    <mergeCell ref="L26:L28"/>
    <mergeCell ref="M26:M28"/>
    <mergeCell ref="N26:N28"/>
    <mergeCell ref="O26:O28"/>
    <mergeCell ref="P26:P28"/>
    <mergeCell ref="Q26:Q28"/>
    <mergeCell ref="A29:A31"/>
    <mergeCell ref="K29:K31"/>
    <mergeCell ref="L29:L31"/>
    <mergeCell ref="M29:M31"/>
    <mergeCell ref="N29:N31"/>
    <mergeCell ref="O29:O31"/>
    <mergeCell ref="P29:P31"/>
    <mergeCell ref="Q29:Q31"/>
    <mergeCell ref="A32:A34"/>
    <mergeCell ref="K32:K34"/>
    <mergeCell ref="L32:L34"/>
    <mergeCell ref="M32:M34"/>
    <mergeCell ref="N32:N34"/>
    <mergeCell ref="O32:O34"/>
    <mergeCell ref="P32:P34"/>
    <mergeCell ref="Q32:Q34"/>
    <mergeCell ref="B3:D3"/>
    <mergeCell ref="E3:G3"/>
    <mergeCell ref="H3:J3"/>
    <mergeCell ref="A4:A6"/>
    <mergeCell ref="K4:K6"/>
    <mergeCell ref="L4:L6"/>
    <mergeCell ref="M4:M6"/>
    <mergeCell ref="N4:N6"/>
    <mergeCell ref="O4:O6"/>
    <mergeCell ref="P4:P6"/>
    <mergeCell ref="Q4:Q6"/>
    <mergeCell ref="A7:A9"/>
    <mergeCell ref="K7:K9"/>
    <mergeCell ref="L7:L9"/>
    <mergeCell ref="M7:M9"/>
    <mergeCell ref="N7:N9"/>
    <mergeCell ref="O7:O9"/>
    <mergeCell ref="P7:P9"/>
    <mergeCell ref="Q7:Q9"/>
    <mergeCell ref="A15:A17"/>
    <mergeCell ref="K15:K17"/>
    <mergeCell ref="L15:L17"/>
    <mergeCell ref="M15:M17"/>
    <mergeCell ref="N15:N17"/>
    <mergeCell ref="A10:A12"/>
    <mergeCell ref="K10:K12"/>
    <mergeCell ref="L10:L12"/>
    <mergeCell ref="M10:M12"/>
    <mergeCell ref="N10:N12"/>
    <mergeCell ref="P18:P20"/>
    <mergeCell ref="P10:P12"/>
    <mergeCell ref="Q10:Q12"/>
    <mergeCell ref="B14:D14"/>
    <mergeCell ref="E14:G14"/>
    <mergeCell ref="H14:J14"/>
    <mergeCell ref="O10:O12"/>
    <mergeCell ref="Q21:Q23"/>
    <mergeCell ref="O15:O17"/>
    <mergeCell ref="P15:P17"/>
    <mergeCell ref="Q15:Q17"/>
    <mergeCell ref="A18:A20"/>
    <mergeCell ref="K18:K20"/>
    <mergeCell ref="L18:L20"/>
    <mergeCell ref="M18:M20"/>
    <mergeCell ref="N18:N20"/>
    <mergeCell ref="O18:O20"/>
    <mergeCell ref="S46:S48"/>
    <mergeCell ref="T46:T48"/>
    <mergeCell ref="Q18:Q20"/>
    <mergeCell ref="A21:A23"/>
    <mergeCell ref="K21:K23"/>
    <mergeCell ref="L21:L23"/>
    <mergeCell ref="M21:M23"/>
    <mergeCell ref="N21:N23"/>
    <mergeCell ref="O21:O23"/>
    <mergeCell ref="P21:P23"/>
  </mergeCells>
  <printOptions horizontalCentered="1"/>
  <pageMargins left="0.15748031496062992" right="0.15748031496062992" top="0.1968503937007874" bottom="0.15748031496062992" header="0.31496062992125984" footer="0.35433070866141736"/>
  <pageSetup horizontalDpi="300" verticalDpi="300" orientation="portrait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9"/>
  <sheetViews>
    <sheetView zoomScalePageLayoutView="0" workbookViewId="0" topLeftCell="A1">
      <selection activeCell="R63" sqref="R63"/>
    </sheetView>
  </sheetViews>
  <sheetFormatPr defaultColWidth="12.625" defaultRowHeight="13.5"/>
  <cols>
    <col min="1" max="1" width="24.00390625" style="98" customWidth="1"/>
    <col min="2" max="10" width="3.375" style="98" customWidth="1"/>
    <col min="11" max="17" width="3.375" style="97" customWidth="1"/>
    <col min="18" max="18" width="24.00390625" style="97" customWidth="1"/>
    <col min="19" max="16384" width="12.625" style="97" customWidth="1"/>
  </cols>
  <sheetData>
    <row r="1" spans="1:18" ht="21.75" customHeight="1">
      <c r="A1" s="553" t="s">
        <v>219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</row>
    <row r="2" spans="1:18" ht="3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</row>
    <row r="3" spans="9:18" ht="14.25" customHeight="1" thickBot="1">
      <c r="I3" s="554" t="s">
        <v>202</v>
      </c>
      <c r="J3" s="554"/>
      <c r="K3" s="99"/>
      <c r="L3" s="99"/>
      <c r="M3" s="99"/>
      <c r="N3" s="99"/>
      <c r="O3" s="99"/>
      <c r="P3" s="99"/>
      <c r="Q3" s="99"/>
      <c r="R3" s="99"/>
    </row>
    <row r="4" spans="1:18" ht="13.5" customHeight="1">
      <c r="A4" s="100" t="s">
        <v>220</v>
      </c>
      <c r="B4" s="101"/>
      <c r="C4" s="101"/>
      <c r="D4" s="101"/>
      <c r="E4" s="101"/>
      <c r="F4" s="101"/>
      <c r="G4" s="101"/>
      <c r="H4" s="101"/>
      <c r="I4" s="554"/>
      <c r="J4" s="554"/>
      <c r="K4" s="99"/>
      <c r="L4" s="99"/>
      <c r="M4" s="99"/>
      <c r="N4" s="99"/>
      <c r="O4" s="99"/>
      <c r="P4" s="99"/>
      <c r="Q4" s="99"/>
      <c r="R4" s="100" t="s">
        <v>221</v>
      </c>
    </row>
    <row r="5" spans="1:18" ht="20.25" customHeight="1" thickBot="1">
      <c r="A5" s="516" t="s">
        <v>243</v>
      </c>
      <c r="B5" s="163"/>
      <c r="C5" s="164">
        <v>11</v>
      </c>
      <c r="D5" s="164">
        <v>11</v>
      </c>
      <c r="E5" s="123"/>
      <c r="F5" s="123"/>
      <c r="G5" s="123"/>
      <c r="H5" s="101"/>
      <c r="I5" s="555"/>
      <c r="J5" s="555"/>
      <c r="K5" s="99"/>
      <c r="L5" s="158"/>
      <c r="M5" s="158"/>
      <c r="N5" s="158"/>
      <c r="O5" s="155">
        <v>11</v>
      </c>
      <c r="P5" s="155">
        <v>9</v>
      </c>
      <c r="Q5" s="155">
        <v>8</v>
      </c>
      <c r="R5" s="547" t="s">
        <v>244</v>
      </c>
    </row>
    <row r="6" spans="1:18" ht="20.25" customHeight="1" thickBot="1" thickTop="1">
      <c r="A6" s="517"/>
      <c r="B6" s="123"/>
      <c r="C6" s="123"/>
      <c r="D6" s="123"/>
      <c r="E6" s="170"/>
      <c r="F6" s="164">
        <v>11</v>
      </c>
      <c r="G6" s="164">
        <v>11</v>
      </c>
      <c r="H6" s="101"/>
      <c r="I6" s="534" t="s">
        <v>243</v>
      </c>
      <c r="J6" s="535"/>
      <c r="K6" s="101"/>
      <c r="L6" s="165">
        <v>11</v>
      </c>
      <c r="M6" s="165">
        <v>11</v>
      </c>
      <c r="N6" s="166"/>
      <c r="O6" s="148"/>
      <c r="P6" s="147"/>
      <c r="Q6" s="159"/>
      <c r="R6" s="548"/>
    </row>
    <row r="7" spans="1:18" ht="6" customHeight="1">
      <c r="A7" s="128"/>
      <c r="B7" s="509" t="s">
        <v>102</v>
      </c>
      <c r="C7" s="509"/>
      <c r="D7" s="510"/>
      <c r="E7" s="146"/>
      <c r="F7" s="123"/>
      <c r="G7" s="123"/>
      <c r="H7" s="173"/>
      <c r="I7" s="536"/>
      <c r="J7" s="537"/>
      <c r="K7" s="178"/>
      <c r="L7" s="112"/>
      <c r="M7" s="112"/>
      <c r="N7" s="176"/>
      <c r="O7" s="511" t="s">
        <v>104</v>
      </c>
      <c r="P7" s="511"/>
      <c r="Q7" s="511"/>
      <c r="R7" s="130"/>
    </row>
    <row r="8" spans="1:18" ht="6" customHeight="1" thickBot="1">
      <c r="A8" s="129"/>
      <c r="B8" s="509"/>
      <c r="C8" s="509"/>
      <c r="D8" s="510"/>
      <c r="E8" s="146"/>
      <c r="F8" s="123"/>
      <c r="G8" s="123"/>
      <c r="H8" s="173"/>
      <c r="I8" s="536"/>
      <c r="J8" s="537"/>
      <c r="K8" s="178"/>
      <c r="L8" s="112"/>
      <c r="M8" s="112"/>
      <c r="N8" s="176"/>
      <c r="O8" s="511"/>
      <c r="P8" s="511"/>
      <c r="Q8" s="511"/>
      <c r="R8" s="131"/>
    </row>
    <row r="9" spans="1:18" ht="14.25" customHeight="1">
      <c r="A9" s="100" t="s">
        <v>222</v>
      </c>
      <c r="B9" s="509"/>
      <c r="C9" s="509"/>
      <c r="D9" s="510"/>
      <c r="E9" s="123"/>
      <c r="F9" s="123"/>
      <c r="G9" s="123"/>
      <c r="H9" s="173"/>
      <c r="I9" s="536"/>
      <c r="J9" s="537"/>
      <c r="K9" s="178"/>
      <c r="L9" s="112"/>
      <c r="M9" s="112"/>
      <c r="N9" s="176"/>
      <c r="O9" s="511"/>
      <c r="P9" s="511"/>
      <c r="Q9" s="511"/>
      <c r="R9" s="100" t="s">
        <v>223</v>
      </c>
    </row>
    <row r="10" spans="1:18" ht="20.25" customHeight="1" thickBot="1">
      <c r="A10" s="547" t="s">
        <v>246</v>
      </c>
      <c r="B10" s="136"/>
      <c r="C10" s="136"/>
      <c r="D10" s="137"/>
      <c r="E10" s="138"/>
      <c r="F10" s="138"/>
      <c r="G10" s="138"/>
      <c r="H10" s="174">
        <v>15</v>
      </c>
      <c r="I10" s="536"/>
      <c r="J10" s="537"/>
      <c r="K10" s="179">
        <v>7</v>
      </c>
      <c r="L10" s="112"/>
      <c r="M10" s="112"/>
      <c r="N10" s="176"/>
      <c r="O10" s="166"/>
      <c r="P10" s="166"/>
      <c r="Q10" s="168"/>
      <c r="R10" s="516" t="s">
        <v>141</v>
      </c>
    </row>
    <row r="11" spans="1:18" ht="20.25" customHeight="1" thickBot="1" thickTop="1">
      <c r="A11" s="548"/>
      <c r="B11" s="153"/>
      <c r="C11" s="153">
        <v>4</v>
      </c>
      <c r="D11" s="153">
        <v>5</v>
      </c>
      <c r="E11" s="525" t="s">
        <v>100</v>
      </c>
      <c r="F11" s="525"/>
      <c r="G11" s="525"/>
      <c r="H11" s="174">
        <v>15</v>
      </c>
      <c r="I11" s="536"/>
      <c r="J11" s="537"/>
      <c r="K11" s="179">
        <v>12</v>
      </c>
      <c r="L11" s="511" t="s">
        <v>101</v>
      </c>
      <c r="M11" s="511"/>
      <c r="N11" s="511"/>
      <c r="O11" s="157">
        <v>6</v>
      </c>
      <c r="P11" s="157">
        <v>11</v>
      </c>
      <c r="Q11" s="157">
        <v>11</v>
      </c>
      <c r="R11" s="517"/>
    </row>
    <row r="12" spans="1:18" ht="6" customHeight="1" thickBot="1">
      <c r="A12" s="130"/>
      <c r="B12" s="138"/>
      <c r="C12" s="138"/>
      <c r="D12" s="138"/>
      <c r="E12" s="525"/>
      <c r="F12" s="525"/>
      <c r="G12" s="525"/>
      <c r="H12" s="175"/>
      <c r="I12" s="536"/>
      <c r="J12" s="537"/>
      <c r="K12" s="180"/>
      <c r="L12" s="511"/>
      <c r="M12" s="511"/>
      <c r="N12" s="511"/>
      <c r="O12" s="112"/>
      <c r="P12" s="112"/>
      <c r="Q12" s="112"/>
      <c r="R12" s="128"/>
    </row>
    <row r="13" spans="1:18" ht="6" customHeight="1" thickBot="1" thickTop="1">
      <c r="A13" s="131"/>
      <c r="B13" s="138"/>
      <c r="C13" s="138"/>
      <c r="D13" s="138"/>
      <c r="E13" s="525"/>
      <c r="F13" s="525"/>
      <c r="G13" s="525"/>
      <c r="H13" s="110"/>
      <c r="I13" s="536"/>
      <c r="J13" s="537"/>
      <c r="K13" s="101"/>
      <c r="L13" s="512"/>
      <c r="M13" s="511"/>
      <c r="N13" s="511"/>
      <c r="O13" s="112"/>
      <c r="P13" s="112"/>
      <c r="Q13" s="112"/>
      <c r="R13" s="129"/>
    </row>
    <row r="14" spans="1:18" ht="20.25" customHeight="1">
      <c r="A14" s="100" t="s">
        <v>224</v>
      </c>
      <c r="B14" s="123"/>
      <c r="C14" s="123"/>
      <c r="D14" s="123"/>
      <c r="E14" s="525"/>
      <c r="F14" s="525"/>
      <c r="G14" s="525"/>
      <c r="H14" s="110"/>
      <c r="I14" s="536"/>
      <c r="J14" s="537"/>
      <c r="K14" s="101"/>
      <c r="L14" s="512"/>
      <c r="M14" s="511"/>
      <c r="N14" s="511"/>
      <c r="O14" s="112"/>
      <c r="P14" s="112"/>
      <c r="Q14" s="112"/>
      <c r="R14" s="100" t="s">
        <v>225</v>
      </c>
    </row>
    <row r="15" spans="1:18" ht="20.25" customHeight="1" thickBot="1">
      <c r="A15" s="516" t="s">
        <v>247</v>
      </c>
      <c r="B15" s="164">
        <v>11</v>
      </c>
      <c r="C15" s="164">
        <v>9</v>
      </c>
      <c r="D15" s="164">
        <v>11</v>
      </c>
      <c r="E15" s="123"/>
      <c r="F15" s="123"/>
      <c r="G15" s="123"/>
      <c r="H15" s="109"/>
      <c r="I15" s="536"/>
      <c r="J15" s="537"/>
      <c r="K15" s="101"/>
      <c r="L15" s="149"/>
      <c r="M15" s="112"/>
      <c r="N15" s="112"/>
      <c r="O15" s="165">
        <v>11</v>
      </c>
      <c r="P15" s="165">
        <v>11</v>
      </c>
      <c r="Q15" s="166"/>
      <c r="R15" s="547" t="s">
        <v>249</v>
      </c>
    </row>
    <row r="16" spans="1:18" ht="20.25" customHeight="1" thickBot="1" thickTop="1">
      <c r="A16" s="517"/>
      <c r="B16" s="123"/>
      <c r="C16" s="123"/>
      <c r="D16" s="123"/>
      <c r="E16" s="171"/>
      <c r="F16" s="123"/>
      <c r="G16" s="140"/>
      <c r="H16" s="109"/>
      <c r="I16" s="536"/>
      <c r="J16" s="537"/>
      <c r="K16" s="101"/>
      <c r="L16" s="149"/>
      <c r="M16" s="112"/>
      <c r="N16" s="176"/>
      <c r="O16" s="112"/>
      <c r="P16" s="112"/>
      <c r="Q16" s="161"/>
      <c r="R16" s="548"/>
    </row>
    <row r="17" spans="1:18" ht="6" customHeight="1">
      <c r="A17" s="128"/>
      <c r="B17" s="509" t="s">
        <v>103</v>
      </c>
      <c r="C17" s="509"/>
      <c r="D17" s="509"/>
      <c r="E17" s="171"/>
      <c r="F17" s="123"/>
      <c r="G17" s="140"/>
      <c r="H17" s="101"/>
      <c r="I17" s="536"/>
      <c r="J17" s="537"/>
      <c r="K17" s="101"/>
      <c r="L17" s="149"/>
      <c r="M17" s="112"/>
      <c r="N17" s="176"/>
      <c r="O17" s="511" t="s">
        <v>105</v>
      </c>
      <c r="P17" s="511"/>
      <c r="Q17" s="511"/>
      <c r="R17" s="130"/>
    </row>
    <row r="18" spans="1:18" ht="6" customHeight="1" thickBot="1">
      <c r="A18" s="129"/>
      <c r="B18" s="509"/>
      <c r="C18" s="509"/>
      <c r="D18" s="509"/>
      <c r="E18" s="172"/>
      <c r="F18" s="163"/>
      <c r="G18" s="169"/>
      <c r="H18" s="101"/>
      <c r="I18" s="536"/>
      <c r="J18" s="537"/>
      <c r="K18" s="101"/>
      <c r="L18" s="167"/>
      <c r="M18" s="166"/>
      <c r="N18" s="177"/>
      <c r="O18" s="511"/>
      <c r="P18" s="511"/>
      <c r="Q18" s="511"/>
      <c r="R18" s="131"/>
    </row>
    <row r="19" spans="1:18" ht="15" customHeight="1" thickBot="1">
      <c r="A19" s="100" t="s">
        <v>226</v>
      </c>
      <c r="B19" s="509"/>
      <c r="C19" s="509"/>
      <c r="D19" s="510"/>
      <c r="E19" s="162"/>
      <c r="F19" s="154">
        <v>2</v>
      </c>
      <c r="G19" s="154">
        <v>3</v>
      </c>
      <c r="H19" s="101"/>
      <c r="I19" s="538"/>
      <c r="J19" s="539"/>
      <c r="K19" s="101"/>
      <c r="L19" s="157">
        <v>7</v>
      </c>
      <c r="M19" s="157">
        <v>6</v>
      </c>
      <c r="N19" s="157"/>
      <c r="O19" s="512"/>
      <c r="P19" s="511"/>
      <c r="Q19" s="511"/>
      <c r="R19" s="100" t="s">
        <v>227</v>
      </c>
    </row>
    <row r="20" spans="1:18" ht="20.25" customHeight="1">
      <c r="A20" s="516" t="s">
        <v>248</v>
      </c>
      <c r="B20" s="136"/>
      <c r="C20" s="136"/>
      <c r="D20" s="137"/>
      <c r="E20" s="138"/>
      <c r="F20" s="138"/>
      <c r="G20" s="138"/>
      <c r="H20" s="107"/>
      <c r="I20" s="551" t="s">
        <v>99</v>
      </c>
      <c r="J20" s="551"/>
      <c r="K20" s="101"/>
      <c r="L20" s="112"/>
      <c r="M20" s="112"/>
      <c r="N20" s="112"/>
      <c r="O20" s="150"/>
      <c r="P20" s="151"/>
      <c r="Q20" s="160"/>
      <c r="R20" s="516" t="s">
        <v>250</v>
      </c>
    </row>
    <row r="21" spans="1:18" ht="20.25" customHeight="1" thickBot="1">
      <c r="A21" s="517"/>
      <c r="B21" s="154">
        <v>4</v>
      </c>
      <c r="C21" s="154">
        <v>11</v>
      </c>
      <c r="D21" s="154">
        <v>9</v>
      </c>
      <c r="E21" s="123"/>
      <c r="F21" s="123"/>
      <c r="G21" s="123"/>
      <c r="H21" s="509"/>
      <c r="I21" s="104"/>
      <c r="J21" s="111"/>
      <c r="K21" s="552"/>
      <c r="L21" s="112"/>
      <c r="M21" s="112"/>
      <c r="N21" s="112"/>
      <c r="O21" s="157">
        <v>7</v>
      </c>
      <c r="P21" s="157">
        <v>8</v>
      </c>
      <c r="Q21" s="157"/>
      <c r="R21" s="517"/>
    </row>
    <row r="22" spans="2:18" ht="14.25">
      <c r="B22" s="101"/>
      <c r="C22" s="101"/>
      <c r="D22" s="101"/>
      <c r="E22" s="101"/>
      <c r="F22" s="101"/>
      <c r="G22" s="101"/>
      <c r="H22" s="509"/>
      <c r="I22" s="104"/>
      <c r="J22" s="111"/>
      <c r="K22" s="552"/>
      <c r="L22" s="101"/>
      <c r="M22" s="101"/>
      <c r="N22" s="101"/>
      <c r="O22" s="101"/>
      <c r="P22" s="101"/>
      <c r="Q22" s="101"/>
      <c r="R22" s="101"/>
    </row>
    <row r="23" spans="1:10" ht="18" thickBot="1">
      <c r="A23" s="113" t="s">
        <v>203</v>
      </c>
      <c r="B23" s="113"/>
      <c r="C23" s="113"/>
      <c r="D23" s="113"/>
      <c r="E23" s="113"/>
      <c r="F23" s="113"/>
      <c r="G23" s="113"/>
      <c r="H23" s="113"/>
      <c r="I23" s="113"/>
      <c r="J23" s="550"/>
    </row>
    <row r="24" spans="1:10" ht="14.25" thickBot="1">
      <c r="A24" s="100" t="s">
        <v>204</v>
      </c>
      <c r="B24" s="188">
        <v>11</v>
      </c>
      <c r="C24" s="189">
        <v>11</v>
      </c>
      <c r="D24" s="189">
        <v>6</v>
      </c>
      <c r="E24" s="101"/>
      <c r="F24" s="101"/>
      <c r="G24" s="101"/>
      <c r="H24" s="101"/>
      <c r="I24" s="101"/>
      <c r="J24" s="550"/>
    </row>
    <row r="25" spans="1:10" ht="20.25" customHeight="1" thickTop="1">
      <c r="A25" s="516" t="s">
        <v>247</v>
      </c>
      <c r="B25" s="101"/>
      <c r="C25" s="101"/>
      <c r="D25" s="101"/>
      <c r="E25" s="190"/>
      <c r="F25" s="534" t="s">
        <v>151</v>
      </c>
      <c r="G25" s="535"/>
      <c r="H25" s="549" t="s">
        <v>23</v>
      </c>
      <c r="I25" s="114"/>
      <c r="J25" s="550"/>
    </row>
    <row r="26" spans="1:10" ht="20.25" customHeight="1" thickBot="1">
      <c r="A26" s="517"/>
      <c r="B26" s="101"/>
      <c r="C26" s="101"/>
      <c r="D26" s="101"/>
      <c r="E26" s="190"/>
      <c r="F26" s="536"/>
      <c r="G26" s="537"/>
      <c r="H26" s="549"/>
      <c r="I26" s="114"/>
      <c r="J26" s="550"/>
    </row>
    <row r="27" spans="1:10" ht="9.75" customHeight="1" thickBot="1">
      <c r="A27" s="116"/>
      <c r="B27" s="509" t="s">
        <v>228</v>
      </c>
      <c r="C27" s="509"/>
      <c r="D27" s="509"/>
      <c r="E27" s="191"/>
      <c r="F27" s="536"/>
      <c r="G27" s="537"/>
      <c r="H27" s="549"/>
      <c r="I27" s="114"/>
      <c r="J27" s="550"/>
    </row>
    <row r="28" spans="1:10" ht="9.75" customHeight="1" thickBot="1" thickTop="1">
      <c r="A28" s="117"/>
      <c r="B28" s="509"/>
      <c r="C28" s="509"/>
      <c r="D28" s="510"/>
      <c r="E28" s="101"/>
      <c r="F28" s="536"/>
      <c r="G28" s="537"/>
      <c r="H28" s="549"/>
      <c r="I28" s="114"/>
      <c r="J28" s="550"/>
    </row>
    <row r="29" spans="1:10" ht="13.5">
      <c r="A29" s="100" t="s">
        <v>205</v>
      </c>
      <c r="B29" s="101"/>
      <c r="C29" s="101"/>
      <c r="D29" s="115"/>
      <c r="E29" s="101"/>
      <c r="F29" s="536"/>
      <c r="G29" s="537"/>
      <c r="H29" s="549"/>
      <c r="I29" s="114"/>
      <c r="J29" s="550"/>
    </row>
    <row r="30" spans="1:10" ht="20.25" customHeight="1" thickBot="1">
      <c r="A30" s="547" t="s">
        <v>249</v>
      </c>
      <c r="B30" s="118"/>
      <c r="C30" s="118"/>
      <c r="D30" s="119"/>
      <c r="E30" s="99"/>
      <c r="F30" s="538"/>
      <c r="G30" s="539"/>
      <c r="H30" s="549"/>
      <c r="I30" s="114"/>
      <c r="J30" s="550"/>
    </row>
    <row r="31" spans="1:10" ht="20.25" customHeight="1" thickBot="1">
      <c r="A31" s="548"/>
      <c r="B31" s="156">
        <v>9</v>
      </c>
      <c r="C31" s="156">
        <v>7</v>
      </c>
      <c r="D31" s="156">
        <v>11</v>
      </c>
      <c r="E31" s="99"/>
      <c r="F31" s="99"/>
      <c r="G31" s="99"/>
      <c r="H31" s="99"/>
      <c r="I31" s="99"/>
      <c r="J31" s="550"/>
    </row>
    <row r="32" spans="1:10" ht="13.5">
      <c r="A32" s="97"/>
      <c r="B32" s="97"/>
      <c r="C32" s="99"/>
      <c r="D32" s="99"/>
      <c r="E32" s="99"/>
      <c r="F32" s="99"/>
      <c r="G32" s="99"/>
      <c r="H32" s="97"/>
      <c r="I32" s="97"/>
      <c r="J32" s="97"/>
    </row>
    <row r="34" spans="1:9" ht="18" customHeight="1" thickBot="1">
      <c r="A34" s="120" t="s">
        <v>206</v>
      </c>
      <c r="B34" s="120"/>
      <c r="C34" s="120"/>
      <c r="D34" s="120"/>
      <c r="E34" s="120"/>
      <c r="F34" s="120"/>
      <c r="G34" s="120"/>
      <c r="H34" s="120"/>
      <c r="I34" s="120"/>
    </row>
    <row r="35" spans="1:9" ht="13.5">
      <c r="A35" s="100" t="s">
        <v>207</v>
      </c>
      <c r="B35" s="101"/>
      <c r="C35" s="101"/>
      <c r="D35" s="101"/>
      <c r="E35" s="101"/>
      <c r="F35" s="101"/>
      <c r="G35" s="101"/>
      <c r="H35" s="101"/>
      <c r="I35" s="101"/>
    </row>
    <row r="36" spans="1:9" ht="20.25" customHeight="1">
      <c r="A36" s="547" t="s">
        <v>246</v>
      </c>
      <c r="B36" s="152"/>
      <c r="C36" s="152">
        <v>13</v>
      </c>
      <c r="D36" s="152">
        <v>3</v>
      </c>
      <c r="E36" s="123"/>
      <c r="F36" s="123"/>
      <c r="G36" s="123"/>
      <c r="H36" s="101"/>
      <c r="I36" s="101"/>
    </row>
    <row r="37" spans="1:13" ht="20.25" customHeight="1" thickBot="1">
      <c r="A37" s="548"/>
      <c r="B37" s="134"/>
      <c r="C37" s="134"/>
      <c r="D37" s="135"/>
      <c r="E37" s="164"/>
      <c r="F37" s="164">
        <v>3</v>
      </c>
      <c r="G37" s="164">
        <v>7</v>
      </c>
      <c r="H37" s="101"/>
      <c r="I37" s="515" t="s">
        <v>69</v>
      </c>
      <c r="J37" s="515"/>
      <c r="K37" s="121"/>
      <c r="L37" s="513" t="s">
        <v>70</v>
      </c>
      <c r="M37" s="513"/>
    </row>
    <row r="38" spans="1:13" ht="6" customHeight="1" thickTop="1">
      <c r="A38" s="116"/>
      <c r="B38" s="509" t="s">
        <v>106</v>
      </c>
      <c r="C38" s="509"/>
      <c r="D38" s="509"/>
      <c r="E38" s="198"/>
      <c r="F38" s="123"/>
      <c r="G38" s="140"/>
      <c r="H38" s="101"/>
      <c r="I38" s="515"/>
      <c r="J38" s="515"/>
      <c r="K38" s="121"/>
      <c r="L38" s="513"/>
      <c r="M38" s="513"/>
    </row>
    <row r="39" spans="1:13" ht="6" customHeight="1" thickBot="1">
      <c r="A39" s="117"/>
      <c r="B39" s="509"/>
      <c r="C39" s="509"/>
      <c r="D39" s="509"/>
      <c r="E39" s="171"/>
      <c r="F39" s="123"/>
      <c r="G39" s="140"/>
      <c r="H39" s="101"/>
      <c r="I39" s="514"/>
      <c r="J39" s="514"/>
      <c r="K39" s="121"/>
      <c r="L39" s="514"/>
      <c r="M39" s="514"/>
    </row>
    <row r="40" spans="1:18" ht="14.25" customHeight="1">
      <c r="A40" s="100" t="s">
        <v>208</v>
      </c>
      <c r="B40" s="509"/>
      <c r="C40" s="509"/>
      <c r="D40" s="509"/>
      <c r="E40" s="171"/>
      <c r="F40" s="123"/>
      <c r="G40" s="140"/>
      <c r="H40" s="101"/>
      <c r="I40" s="518" t="s">
        <v>245</v>
      </c>
      <c r="J40" s="519"/>
      <c r="L40" s="518" t="s">
        <v>251</v>
      </c>
      <c r="M40" s="519"/>
      <c r="N40" s="183"/>
      <c r="O40" s="192">
        <v>4</v>
      </c>
      <c r="P40" s="192">
        <v>8</v>
      </c>
      <c r="Q40" s="184"/>
      <c r="R40" s="100" t="s">
        <v>209</v>
      </c>
    </row>
    <row r="41" spans="1:18" ht="20.25" customHeight="1" thickBot="1">
      <c r="A41" s="516" t="s">
        <v>248</v>
      </c>
      <c r="B41" s="194"/>
      <c r="C41" s="194"/>
      <c r="D41" s="194"/>
      <c r="E41" s="199"/>
      <c r="F41" s="138"/>
      <c r="G41" s="139"/>
      <c r="H41" s="101"/>
      <c r="I41" s="520"/>
      <c r="J41" s="521"/>
      <c r="K41" s="122"/>
      <c r="L41" s="520"/>
      <c r="M41" s="521"/>
      <c r="N41" s="183"/>
      <c r="O41" s="185"/>
      <c r="P41" s="186"/>
      <c r="Q41" s="186"/>
      <c r="R41" s="547" t="s">
        <v>246</v>
      </c>
    </row>
    <row r="42" spans="1:18" ht="20.25" customHeight="1" thickBot="1" thickTop="1">
      <c r="A42" s="517"/>
      <c r="B42" s="153"/>
      <c r="C42" s="153">
        <v>15</v>
      </c>
      <c r="D42" s="153">
        <v>11</v>
      </c>
      <c r="E42" s="525" t="s">
        <v>108</v>
      </c>
      <c r="F42" s="525"/>
      <c r="G42" s="526"/>
      <c r="H42" s="195"/>
      <c r="I42" s="520"/>
      <c r="J42" s="521"/>
      <c r="K42" s="122"/>
      <c r="L42" s="520"/>
      <c r="M42" s="521"/>
      <c r="N42" s="196"/>
      <c r="O42" s="512" t="s">
        <v>109</v>
      </c>
      <c r="P42" s="511"/>
      <c r="Q42" s="511"/>
      <c r="R42" s="548"/>
    </row>
    <row r="43" spans="1:18" ht="6" customHeight="1" thickTop="1">
      <c r="A43" s="116"/>
      <c r="B43" s="138"/>
      <c r="C43" s="138"/>
      <c r="D43" s="138"/>
      <c r="E43" s="525"/>
      <c r="F43" s="525"/>
      <c r="G43" s="525"/>
      <c r="H43" s="200"/>
      <c r="I43" s="520"/>
      <c r="J43" s="521"/>
      <c r="K43" s="122"/>
      <c r="L43" s="520"/>
      <c r="M43" s="521"/>
      <c r="N43" s="201"/>
      <c r="O43" s="511"/>
      <c r="P43" s="511"/>
      <c r="Q43" s="511"/>
      <c r="R43" s="116"/>
    </row>
    <row r="44" spans="1:18" ht="6" customHeight="1" thickBot="1">
      <c r="A44" s="117"/>
      <c r="B44" s="138"/>
      <c r="C44" s="138"/>
      <c r="D44" s="138"/>
      <c r="E44" s="525"/>
      <c r="F44" s="525"/>
      <c r="G44" s="525"/>
      <c r="H44" s="173"/>
      <c r="I44" s="520"/>
      <c r="J44" s="521"/>
      <c r="K44" s="122"/>
      <c r="L44" s="520"/>
      <c r="M44" s="521"/>
      <c r="N44" s="202"/>
      <c r="O44" s="511"/>
      <c r="P44" s="511"/>
      <c r="Q44" s="511"/>
      <c r="R44" s="117"/>
    </row>
    <row r="45" spans="1:18" ht="13.5">
      <c r="A45" s="100" t="s">
        <v>210</v>
      </c>
      <c r="B45" s="123"/>
      <c r="C45" s="123"/>
      <c r="D45" s="123"/>
      <c r="E45" s="525"/>
      <c r="F45" s="525"/>
      <c r="G45" s="525"/>
      <c r="H45" s="173"/>
      <c r="I45" s="520"/>
      <c r="J45" s="521"/>
      <c r="K45" s="122"/>
      <c r="L45" s="520"/>
      <c r="M45" s="521"/>
      <c r="N45" s="202"/>
      <c r="O45" s="511"/>
      <c r="P45" s="511"/>
      <c r="Q45" s="511"/>
      <c r="R45" s="100" t="s">
        <v>211</v>
      </c>
    </row>
    <row r="46" spans="1:18" ht="20.25" customHeight="1" thickBot="1">
      <c r="A46" s="547" t="s">
        <v>244</v>
      </c>
      <c r="B46" s="152"/>
      <c r="C46" s="152">
        <v>7</v>
      </c>
      <c r="D46" s="152">
        <v>9</v>
      </c>
      <c r="E46" s="525"/>
      <c r="F46" s="525"/>
      <c r="G46" s="525"/>
      <c r="H46" s="173"/>
      <c r="I46" s="520"/>
      <c r="J46" s="521"/>
      <c r="K46" s="122"/>
      <c r="L46" s="520"/>
      <c r="M46" s="521"/>
      <c r="N46" s="202"/>
      <c r="O46" s="166"/>
      <c r="P46" s="166"/>
      <c r="Q46" s="166"/>
      <c r="R46" s="547" t="s">
        <v>244</v>
      </c>
    </row>
    <row r="47" spans="1:18" ht="20.25" customHeight="1" thickBot="1" thickTop="1">
      <c r="A47" s="548"/>
      <c r="B47" s="134"/>
      <c r="C47" s="134"/>
      <c r="D47" s="135"/>
      <c r="E47" s="123"/>
      <c r="F47" s="123"/>
      <c r="G47" s="123"/>
      <c r="H47" s="173"/>
      <c r="I47" s="522"/>
      <c r="J47" s="523"/>
      <c r="L47" s="522"/>
      <c r="M47" s="523"/>
      <c r="N47" s="183"/>
      <c r="O47" s="193">
        <v>11</v>
      </c>
      <c r="P47" s="193">
        <v>11</v>
      </c>
      <c r="Q47" s="187"/>
      <c r="R47" s="548"/>
    </row>
    <row r="48" spans="1:18" ht="6" customHeight="1">
      <c r="A48" s="116"/>
      <c r="B48" s="509" t="s">
        <v>107</v>
      </c>
      <c r="C48" s="509"/>
      <c r="D48" s="510"/>
      <c r="E48" s="123"/>
      <c r="F48" s="123"/>
      <c r="G48" s="123"/>
      <c r="H48" s="173"/>
      <c r="I48" s="101"/>
      <c r="J48" s="101"/>
      <c r="L48" s="99"/>
      <c r="M48" s="99"/>
      <c r="R48" s="101"/>
    </row>
    <row r="49" spans="1:18" ht="6" customHeight="1" thickBot="1">
      <c r="A49" s="117"/>
      <c r="B49" s="509"/>
      <c r="C49" s="509"/>
      <c r="D49" s="510"/>
      <c r="E49" s="123"/>
      <c r="F49" s="123"/>
      <c r="G49" s="123"/>
      <c r="H49" s="173"/>
      <c r="I49" s="101"/>
      <c r="J49" s="101"/>
      <c r="L49" s="99"/>
      <c r="M49" s="99"/>
      <c r="R49" s="101"/>
    </row>
    <row r="50" spans="1:9" ht="14.25" customHeight="1" thickBot="1">
      <c r="A50" s="100" t="s">
        <v>212</v>
      </c>
      <c r="B50" s="509"/>
      <c r="C50" s="509"/>
      <c r="D50" s="510"/>
      <c r="E50" s="163"/>
      <c r="F50" s="163"/>
      <c r="G50" s="163"/>
      <c r="H50" s="173"/>
      <c r="I50" s="101"/>
    </row>
    <row r="51" spans="1:9" ht="20.25" customHeight="1" thickBot="1" thickTop="1">
      <c r="A51" s="516" t="s">
        <v>250</v>
      </c>
      <c r="B51" s="194"/>
      <c r="C51" s="194"/>
      <c r="D51" s="194"/>
      <c r="E51" s="197"/>
      <c r="F51" s="153">
        <v>11</v>
      </c>
      <c r="G51" s="153">
        <v>11</v>
      </c>
      <c r="H51" s="99"/>
      <c r="I51" s="99"/>
    </row>
    <row r="52" spans="1:9" ht="20.25" customHeight="1" thickBot="1" thickTop="1">
      <c r="A52" s="517"/>
      <c r="B52" s="181"/>
      <c r="C52" s="154">
        <v>11</v>
      </c>
      <c r="D52" s="154">
        <v>11</v>
      </c>
      <c r="E52" s="182"/>
      <c r="F52" s="182"/>
      <c r="G52" s="182"/>
      <c r="H52" s="99"/>
      <c r="I52" s="99"/>
    </row>
    <row r="53" spans="1:9" ht="20.25" customHeight="1">
      <c r="A53" s="99"/>
      <c r="B53" s="99"/>
      <c r="C53" s="99"/>
      <c r="D53" s="99"/>
      <c r="E53" s="99"/>
      <c r="F53" s="99"/>
      <c r="G53" s="99"/>
      <c r="H53" s="99"/>
      <c r="I53" s="99"/>
    </row>
    <row r="54" spans="1:9" ht="18" thickBot="1">
      <c r="A54" s="120" t="s">
        <v>213</v>
      </c>
      <c r="B54" s="120"/>
      <c r="C54" s="120"/>
      <c r="D54" s="120"/>
      <c r="E54" s="120"/>
      <c r="F54" s="120"/>
      <c r="G54" s="120"/>
      <c r="H54" s="120"/>
      <c r="I54" s="120"/>
    </row>
    <row r="55" spans="1:10" ht="14.25" thickBot="1">
      <c r="A55" s="100" t="s">
        <v>229</v>
      </c>
      <c r="B55" s="188"/>
      <c r="C55" s="189"/>
      <c r="D55" s="189"/>
      <c r="E55" s="209"/>
      <c r="F55" s="209">
        <v>11</v>
      </c>
      <c r="G55" s="209">
        <v>11</v>
      </c>
      <c r="H55" s="107"/>
      <c r="I55" s="107"/>
      <c r="J55" s="111"/>
    </row>
    <row r="56" spans="1:12" ht="20.25" customHeight="1" thickBot="1" thickTop="1">
      <c r="A56" s="516" t="s">
        <v>147</v>
      </c>
      <c r="B56" s="101"/>
      <c r="C56" s="101"/>
      <c r="D56" s="101"/>
      <c r="E56" s="101"/>
      <c r="F56" s="101"/>
      <c r="G56" s="101"/>
      <c r="H56" s="173"/>
      <c r="I56" s="101"/>
      <c r="J56" s="97"/>
      <c r="L56" s="111"/>
    </row>
    <row r="57" spans="1:13" ht="20.25" customHeight="1" thickBot="1">
      <c r="A57" s="517"/>
      <c r="B57" s="101"/>
      <c r="C57" s="101"/>
      <c r="D57" s="101"/>
      <c r="E57" s="101"/>
      <c r="F57" s="101"/>
      <c r="G57" s="532" t="s">
        <v>235</v>
      </c>
      <c r="H57" s="505">
        <v>11</v>
      </c>
      <c r="I57" s="507">
        <v>11</v>
      </c>
      <c r="J57" s="527">
        <v>15</v>
      </c>
      <c r="L57" s="534" t="s">
        <v>147</v>
      </c>
      <c r="M57" s="535"/>
    </row>
    <row r="58" spans="1:13" ht="8.25" customHeight="1" thickBot="1">
      <c r="A58" s="116"/>
      <c r="B58" s="101"/>
      <c r="C58" s="101"/>
      <c r="D58" s="101"/>
      <c r="E58" s="101"/>
      <c r="F58" s="101"/>
      <c r="G58" s="532"/>
      <c r="H58" s="506"/>
      <c r="I58" s="508"/>
      <c r="J58" s="528"/>
      <c r="L58" s="536"/>
      <c r="M58" s="537"/>
    </row>
    <row r="59" spans="1:13" ht="8.25" customHeight="1" thickBot="1" thickTop="1">
      <c r="A59" s="117"/>
      <c r="B59" s="101"/>
      <c r="C59" s="101"/>
      <c r="D59" s="101"/>
      <c r="E59" s="101"/>
      <c r="F59" s="101"/>
      <c r="G59" s="533"/>
      <c r="H59" s="101"/>
      <c r="I59" s="101"/>
      <c r="J59" s="99"/>
      <c r="K59" s="207"/>
      <c r="L59" s="536"/>
      <c r="M59" s="537"/>
    </row>
    <row r="60" spans="1:13" ht="20.25" customHeight="1">
      <c r="A60" s="100" t="s">
        <v>230</v>
      </c>
      <c r="B60" s="132"/>
      <c r="C60" s="133"/>
      <c r="D60" s="133"/>
      <c r="E60" s="101"/>
      <c r="F60" s="101"/>
      <c r="G60" s="533"/>
      <c r="H60" s="101"/>
      <c r="I60" s="101"/>
      <c r="J60" s="99"/>
      <c r="K60" s="207"/>
      <c r="L60" s="536"/>
      <c r="M60" s="537"/>
    </row>
    <row r="61" spans="1:14" ht="20.25" customHeight="1">
      <c r="A61" s="516" t="s">
        <v>253</v>
      </c>
      <c r="B61" s="143"/>
      <c r="C61" s="544" t="s">
        <v>258</v>
      </c>
      <c r="D61" s="144"/>
      <c r="E61" s="107"/>
      <c r="F61" s="107"/>
      <c r="G61" s="108"/>
      <c r="H61" s="107"/>
      <c r="I61" s="107"/>
      <c r="J61" s="99"/>
      <c r="K61" s="207"/>
      <c r="L61" s="536"/>
      <c r="M61" s="537"/>
      <c r="N61" s="524" t="s">
        <v>68</v>
      </c>
    </row>
    <row r="62" spans="1:14" ht="20.25" customHeight="1" thickBot="1">
      <c r="A62" s="517"/>
      <c r="B62" s="101"/>
      <c r="C62" s="545"/>
      <c r="D62" s="533" t="s">
        <v>110</v>
      </c>
      <c r="E62" s="101"/>
      <c r="F62" s="101"/>
      <c r="G62" s="115"/>
      <c r="H62" s="111"/>
      <c r="I62" s="123"/>
      <c r="J62" s="99"/>
      <c r="K62" s="207"/>
      <c r="L62" s="536"/>
      <c r="M62" s="537"/>
      <c r="N62" s="524"/>
    </row>
    <row r="63" spans="1:14" ht="8.25" customHeight="1">
      <c r="A63" s="116"/>
      <c r="B63" s="101"/>
      <c r="C63" s="545"/>
      <c r="D63" s="533"/>
      <c r="E63" s="101"/>
      <c r="F63" s="101"/>
      <c r="G63" s="115"/>
      <c r="H63" s="111"/>
      <c r="I63" s="123"/>
      <c r="J63" s="99"/>
      <c r="K63" s="207"/>
      <c r="L63" s="536"/>
      <c r="M63" s="537"/>
      <c r="N63" s="524"/>
    </row>
    <row r="64" spans="1:14" ht="8.25" customHeight="1" thickBot="1">
      <c r="A64" s="117"/>
      <c r="B64" s="101"/>
      <c r="C64" s="545"/>
      <c r="D64" s="533"/>
      <c r="E64" s="189"/>
      <c r="F64" s="189"/>
      <c r="G64" s="208"/>
      <c r="H64" s="111"/>
      <c r="I64" s="123"/>
      <c r="J64" s="99"/>
      <c r="K64" s="207"/>
      <c r="L64" s="536"/>
      <c r="M64" s="537"/>
      <c r="N64" s="524"/>
    </row>
    <row r="65" spans="1:14" ht="14.25" thickBot="1">
      <c r="A65" s="100" t="s">
        <v>231</v>
      </c>
      <c r="B65" s="101"/>
      <c r="C65" s="545"/>
      <c r="D65" s="532"/>
      <c r="E65" s="173"/>
      <c r="F65" s="101">
        <v>6</v>
      </c>
      <c r="G65" s="101">
        <v>6</v>
      </c>
      <c r="H65" s="111"/>
      <c r="I65" s="509" t="s">
        <v>214</v>
      </c>
      <c r="J65" s="509"/>
      <c r="K65" s="211"/>
      <c r="L65" s="536"/>
      <c r="M65" s="537"/>
      <c r="N65" s="524"/>
    </row>
    <row r="66" spans="1:14" ht="20.25" customHeight="1" thickBot="1" thickTop="1">
      <c r="A66" s="516" t="s">
        <v>256</v>
      </c>
      <c r="B66" s="203"/>
      <c r="C66" s="546"/>
      <c r="D66" s="203"/>
      <c r="E66" s="205"/>
      <c r="F66" s="107"/>
      <c r="G66" s="107"/>
      <c r="H66" s="107"/>
      <c r="I66" s="509"/>
      <c r="J66" s="510"/>
      <c r="K66" s="99"/>
      <c r="L66" s="536"/>
      <c r="M66" s="537"/>
      <c r="N66" s="524"/>
    </row>
    <row r="67" spans="1:14" ht="20.25" customHeight="1" thickBot="1" thickTop="1">
      <c r="A67" s="517"/>
      <c r="B67" s="101"/>
      <c r="C67" s="101"/>
      <c r="D67" s="101"/>
      <c r="E67" s="101"/>
      <c r="F67" s="101"/>
      <c r="G67" s="101"/>
      <c r="H67" s="101"/>
      <c r="I67" s="101"/>
      <c r="J67" s="145"/>
      <c r="K67" s="99"/>
      <c r="L67" s="536"/>
      <c r="M67" s="537"/>
      <c r="N67" s="524"/>
    </row>
    <row r="68" spans="1:14" ht="8.25" customHeight="1">
      <c r="A68" s="116"/>
      <c r="B68" s="101"/>
      <c r="C68" s="101"/>
      <c r="D68" s="101"/>
      <c r="E68" s="101"/>
      <c r="F68" s="101"/>
      <c r="G68" s="101"/>
      <c r="H68" s="101"/>
      <c r="I68" s="101"/>
      <c r="J68" s="145"/>
      <c r="K68" s="99"/>
      <c r="L68" s="536"/>
      <c r="M68" s="537"/>
      <c r="N68" s="524"/>
    </row>
    <row r="69" spans="1:14" ht="8.25" customHeight="1" thickBot="1">
      <c r="A69" s="101"/>
      <c r="B69" s="101"/>
      <c r="C69" s="101"/>
      <c r="D69" s="101"/>
      <c r="E69" s="101"/>
      <c r="F69" s="101"/>
      <c r="G69" s="101"/>
      <c r="H69" s="101"/>
      <c r="I69" s="101"/>
      <c r="J69" s="145"/>
      <c r="K69" s="99"/>
      <c r="L69" s="536"/>
      <c r="M69" s="537"/>
      <c r="N69" s="524"/>
    </row>
    <row r="70" spans="1:14" ht="20.25" customHeight="1" thickBot="1">
      <c r="A70" s="100" t="s">
        <v>232</v>
      </c>
      <c r="B70" s="189"/>
      <c r="C70" s="189"/>
      <c r="D70" s="189"/>
      <c r="E70" s="213">
        <v>13</v>
      </c>
      <c r="F70" s="213">
        <v>11</v>
      </c>
      <c r="G70" s="213">
        <v>7</v>
      </c>
      <c r="H70" s="101"/>
      <c r="I70" s="101"/>
      <c r="J70" s="145"/>
      <c r="K70" s="99"/>
      <c r="L70" s="536"/>
      <c r="M70" s="537"/>
      <c r="N70" s="524"/>
    </row>
    <row r="71" spans="1:14" ht="13.5" customHeight="1" thickTop="1">
      <c r="A71" s="516" t="s">
        <v>146</v>
      </c>
      <c r="B71" s="132"/>
      <c r="C71" s="133"/>
      <c r="D71" s="133"/>
      <c r="E71" s="101"/>
      <c r="F71" s="101"/>
      <c r="G71" s="101"/>
      <c r="H71" s="173"/>
      <c r="I71" s="101"/>
      <c r="J71" s="145"/>
      <c r="K71" s="99"/>
      <c r="L71" s="536"/>
      <c r="M71" s="537"/>
      <c r="N71" s="524"/>
    </row>
    <row r="72" spans="1:14" ht="20.25" customHeight="1" thickBot="1">
      <c r="A72" s="517"/>
      <c r="B72" s="107"/>
      <c r="C72" s="107"/>
      <c r="D72" s="107"/>
      <c r="E72" s="107"/>
      <c r="F72" s="107"/>
      <c r="G72" s="542" t="s">
        <v>234</v>
      </c>
      <c r="H72" s="205"/>
      <c r="I72" s="107"/>
      <c r="J72" s="145"/>
      <c r="K72" s="99"/>
      <c r="L72" s="536"/>
      <c r="M72" s="537"/>
      <c r="N72" s="524"/>
    </row>
    <row r="73" spans="1:14" ht="8.25" customHeight="1" thickBot="1">
      <c r="A73" s="141"/>
      <c r="B73" s="101"/>
      <c r="C73" s="101"/>
      <c r="D73" s="101"/>
      <c r="E73" s="142"/>
      <c r="F73" s="142"/>
      <c r="G73" s="542"/>
      <c r="H73" s="212"/>
      <c r="I73" s="203"/>
      <c r="J73" s="210"/>
      <c r="K73" s="99"/>
      <c r="L73" s="536"/>
      <c r="M73" s="537"/>
      <c r="N73" s="524"/>
    </row>
    <row r="74" spans="1:13" ht="8.25" customHeight="1" thickBot="1" thickTop="1">
      <c r="A74" s="101"/>
      <c r="B74" s="101"/>
      <c r="C74" s="101"/>
      <c r="D74" s="101"/>
      <c r="E74" s="142"/>
      <c r="F74" s="142"/>
      <c r="G74" s="543"/>
      <c r="H74" s="529">
        <v>7</v>
      </c>
      <c r="I74" s="530">
        <v>6</v>
      </c>
      <c r="J74" s="531">
        <v>16</v>
      </c>
      <c r="L74" s="538"/>
      <c r="M74" s="539"/>
    </row>
    <row r="75" spans="1:10" ht="13.5" customHeight="1">
      <c r="A75" s="100" t="s">
        <v>233</v>
      </c>
      <c r="B75" s="124"/>
      <c r="C75" s="111"/>
      <c r="D75" s="111"/>
      <c r="E75" s="101"/>
      <c r="F75" s="101"/>
      <c r="G75" s="543"/>
      <c r="H75" s="529"/>
      <c r="I75" s="530"/>
      <c r="J75" s="531"/>
    </row>
    <row r="76" spans="1:10" ht="20.25" customHeight="1">
      <c r="A76" s="516" t="s">
        <v>255</v>
      </c>
      <c r="B76" s="105"/>
      <c r="C76" s="105"/>
      <c r="D76" s="105"/>
      <c r="E76" s="105"/>
      <c r="F76" s="105"/>
      <c r="G76" s="106"/>
      <c r="H76" s="107"/>
      <c r="I76" s="107"/>
      <c r="J76" s="101"/>
    </row>
    <row r="77" spans="1:10" ht="20.25" customHeight="1" thickBot="1">
      <c r="A77" s="517"/>
      <c r="B77" s="99"/>
      <c r="C77" s="99"/>
      <c r="D77" s="99"/>
      <c r="E77" s="156">
        <v>11</v>
      </c>
      <c r="F77" s="156">
        <v>8</v>
      </c>
      <c r="G77" s="156">
        <v>11</v>
      </c>
      <c r="H77" s="99"/>
      <c r="I77" s="99"/>
      <c r="J77" s="97"/>
    </row>
    <row r="78" spans="1:10" ht="20.25" customHeight="1">
      <c r="A78" s="97"/>
      <c r="B78" s="97"/>
      <c r="C78" s="97"/>
      <c r="D78" s="97"/>
      <c r="E78" s="97"/>
      <c r="F78" s="97"/>
      <c r="G78" s="97"/>
      <c r="H78" s="97"/>
      <c r="I78" s="97"/>
      <c r="J78" s="97"/>
    </row>
    <row r="79" spans="1:10" ht="18" thickBot="1">
      <c r="A79" s="113" t="s">
        <v>215</v>
      </c>
      <c r="B79" s="113"/>
      <c r="C79" s="113"/>
      <c r="D79" s="113"/>
      <c r="E79" s="113"/>
      <c r="F79" s="113"/>
      <c r="G79" s="113"/>
      <c r="H79" s="113"/>
      <c r="I79" s="113"/>
      <c r="J79" s="97"/>
    </row>
    <row r="80" spans="1:10" ht="13.5">
      <c r="A80" s="100" t="s">
        <v>216</v>
      </c>
      <c r="B80" s="101"/>
      <c r="C80" s="101"/>
      <c r="D80" s="101"/>
      <c r="E80" s="101"/>
      <c r="F80" s="101"/>
      <c r="G80" s="101"/>
      <c r="H80" s="101"/>
      <c r="I80" s="101"/>
      <c r="J80" s="97"/>
    </row>
    <row r="81" spans="1:10" ht="21.75" customHeight="1" thickBot="1">
      <c r="A81" s="516" t="s">
        <v>253</v>
      </c>
      <c r="B81" s="107"/>
      <c r="C81" s="107"/>
      <c r="D81" s="107"/>
      <c r="E81" s="107"/>
      <c r="F81" s="107"/>
      <c r="G81" s="107"/>
      <c r="H81" s="125"/>
      <c r="I81" s="114"/>
      <c r="J81" s="97"/>
    </row>
    <row r="82" spans="1:10" ht="21.75" customHeight="1" thickBot="1">
      <c r="A82" s="517"/>
      <c r="B82" s="102"/>
      <c r="C82" s="544" t="s">
        <v>258</v>
      </c>
      <c r="D82" s="103"/>
      <c r="E82" s="101"/>
      <c r="F82" s="101"/>
      <c r="G82" s="101"/>
      <c r="H82" s="125"/>
      <c r="I82" s="518" t="s">
        <v>256</v>
      </c>
      <c r="J82" s="519"/>
    </row>
    <row r="83" spans="1:10" ht="6" customHeight="1">
      <c r="A83" s="116"/>
      <c r="B83" s="101"/>
      <c r="C83" s="545"/>
      <c r="D83" s="533" t="s">
        <v>111</v>
      </c>
      <c r="E83" s="540">
        <v>8</v>
      </c>
      <c r="F83" s="540">
        <v>11</v>
      </c>
      <c r="G83" s="540">
        <v>6</v>
      </c>
      <c r="H83" s="125"/>
      <c r="I83" s="520"/>
      <c r="J83" s="521"/>
    </row>
    <row r="84" spans="1:10" ht="6" customHeight="1" thickBot="1">
      <c r="A84" s="117"/>
      <c r="B84" s="101"/>
      <c r="C84" s="545"/>
      <c r="D84" s="533"/>
      <c r="E84" s="541"/>
      <c r="F84" s="541"/>
      <c r="G84" s="541"/>
      <c r="H84" s="125"/>
      <c r="I84" s="520"/>
      <c r="J84" s="521"/>
    </row>
    <row r="85" spans="1:11" ht="15" thickTop="1">
      <c r="A85" s="100" t="s">
        <v>217</v>
      </c>
      <c r="B85" s="132"/>
      <c r="C85" s="545"/>
      <c r="D85" s="532"/>
      <c r="E85" s="200"/>
      <c r="F85" s="101"/>
      <c r="G85" s="115"/>
      <c r="H85" s="125"/>
      <c r="I85" s="520"/>
      <c r="J85" s="521"/>
      <c r="K85" s="524" t="s">
        <v>24</v>
      </c>
    </row>
    <row r="86" spans="1:11" ht="20.25" customHeight="1" thickBot="1">
      <c r="A86" s="516" t="s">
        <v>255</v>
      </c>
      <c r="B86" s="203"/>
      <c r="C86" s="546"/>
      <c r="D86" s="203"/>
      <c r="E86" s="205"/>
      <c r="F86" s="107"/>
      <c r="G86" s="108"/>
      <c r="H86" s="125"/>
      <c r="I86" s="520"/>
      <c r="J86" s="521"/>
      <c r="K86" s="524"/>
    </row>
    <row r="87" spans="1:11" ht="20.25" customHeight="1" thickBot="1" thickTop="1">
      <c r="A87" s="517"/>
      <c r="B87" s="101"/>
      <c r="C87" s="101"/>
      <c r="D87" s="101"/>
      <c r="E87" s="525" t="s">
        <v>112</v>
      </c>
      <c r="F87" s="525"/>
      <c r="G87" s="526"/>
      <c r="H87" s="204"/>
      <c r="I87" s="520"/>
      <c r="J87" s="521"/>
      <c r="K87" s="524"/>
    </row>
    <row r="88" spans="1:11" ht="15" thickBot="1" thickTop="1">
      <c r="A88" s="116"/>
      <c r="B88" s="101"/>
      <c r="C88" s="101"/>
      <c r="D88" s="101"/>
      <c r="E88" s="525"/>
      <c r="F88" s="525"/>
      <c r="G88" s="525"/>
      <c r="H88" s="206"/>
      <c r="I88" s="520"/>
      <c r="J88" s="521"/>
      <c r="K88" s="524"/>
    </row>
    <row r="89" spans="1:11" ht="13.5">
      <c r="A89" s="100" t="s">
        <v>218</v>
      </c>
      <c r="B89" s="124"/>
      <c r="C89" s="111"/>
      <c r="D89" s="111"/>
      <c r="E89" s="101"/>
      <c r="F89" s="101"/>
      <c r="G89" s="101"/>
      <c r="H89" s="207"/>
      <c r="I89" s="520"/>
      <c r="J89" s="521"/>
      <c r="K89" s="524"/>
    </row>
    <row r="90" spans="1:11" ht="21" customHeight="1" thickBot="1">
      <c r="A90" s="516" t="s">
        <v>259</v>
      </c>
      <c r="B90" s="203"/>
      <c r="C90" s="203"/>
      <c r="D90" s="203"/>
      <c r="E90" s="203"/>
      <c r="F90" s="203"/>
      <c r="G90" s="203"/>
      <c r="H90" s="207"/>
      <c r="I90" s="520"/>
      <c r="J90" s="521"/>
      <c r="K90" s="524"/>
    </row>
    <row r="91" spans="1:18" ht="21" customHeight="1" thickBot="1" thickTop="1">
      <c r="A91" s="517"/>
      <c r="B91" s="99"/>
      <c r="C91" s="99"/>
      <c r="D91" s="99"/>
      <c r="E91" s="156">
        <v>11</v>
      </c>
      <c r="F91" s="156">
        <v>8</v>
      </c>
      <c r="G91" s="156">
        <v>11</v>
      </c>
      <c r="H91" s="101"/>
      <c r="I91" s="522"/>
      <c r="J91" s="523"/>
      <c r="K91" s="99"/>
      <c r="L91" s="99"/>
      <c r="M91" s="99"/>
      <c r="N91" s="99"/>
      <c r="O91" s="99"/>
      <c r="P91" s="99"/>
      <c r="Q91" s="99"/>
      <c r="R91" s="101"/>
    </row>
    <row r="92" spans="1:18" ht="13.5">
      <c r="A92" s="111"/>
      <c r="B92" s="107"/>
      <c r="C92" s="107"/>
      <c r="D92" s="107"/>
      <c r="E92" s="107"/>
      <c r="F92" s="107"/>
      <c r="G92" s="107"/>
      <c r="H92" s="101"/>
      <c r="I92" s="101"/>
      <c r="J92" s="125"/>
      <c r="K92" s="126"/>
      <c r="L92" s="126"/>
      <c r="M92" s="99"/>
      <c r="N92" s="99"/>
      <c r="O92" s="99"/>
      <c r="P92" s="99"/>
      <c r="Q92" s="99"/>
      <c r="R92" s="111"/>
    </row>
    <row r="93" spans="1:18" ht="13.5">
      <c r="A93" s="111"/>
      <c r="B93" s="107"/>
      <c r="C93" s="107"/>
      <c r="D93" s="107"/>
      <c r="E93" s="127"/>
      <c r="F93" s="127"/>
      <c r="G93" s="127"/>
      <c r="H93" s="101"/>
      <c r="I93" s="101"/>
      <c r="J93" s="125"/>
      <c r="K93" s="126"/>
      <c r="L93" s="126"/>
      <c r="M93" s="99"/>
      <c r="N93" s="99"/>
      <c r="O93" s="111"/>
      <c r="P93" s="111"/>
      <c r="Q93" s="111"/>
      <c r="R93" s="111"/>
    </row>
    <row r="94" spans="1:18" ht="13.5">
      <c r="A94" s="101"/>
      <c r="B94" s="101"/>
      <c r="C94" s="101"/>
      <c r="D94" s="101"/>
      <c r="E94" s="127"/>
      <c r="F94" s="127"/>
      <c r="G94" s="127"/>
      <c r="H94" s="101"/>
      <c r="I94" s="101"/>
      <c r="J94" s="125"/>
      <c r="K94" s="126"/>
      <c r="L94" s="126"/>
      <c r="M94" s="99"/>
      <c r="N94" s="99"/>
      <c r="O94" s="111"/>
      <c r="P94" s="111"/>
      <c r="Q94" s="111"/>
      <c r="R94" s="101"/>
    </row>
    <row r="95" spans="1:18" ht="13.5">
      <c r="A95" s="111"/>
      <c r="B95" s="101"/>
      <c r="C95" s="101"/>
      <c r="D95" s="101"/>
      <c r="E95" s="101"/>
      <c r="F95" s="101"/>
      <c r="G95" s="101"/>
      <c r="H95" s="101"/>
      <c r="I95" s="101"/>
      <c r="J95" s="125"/>
      <c r="K95" s="126"/>
      <c r="L95" s="126"/>
      <c r="M95" s="99"/>
      <c r="N95" s="99"/>
      <c r="O95" s="101"/>
      <c r="P95" s="101"/>
      <c r="Q95" s="101"/>
      <c r="R95" s="111"/>
    </row>
    <row r="96" spans="1:18" ht="13.5">
      <c r="A96" s="111"/>
      <c r="B96" s="101"/>
      <c r="C96" s="101"/>
      <c r="D96" s="101"/>
      <c r="E96" s="101"/>
      <c r="F96" s="101"/>
      <c r="G96" s="101"/>
      <c r="H96" s="101"/>
      <c r="I96" s="101"/>
      <c r="J96" s="125"/>
      <c r="K96" s="99"/>
      <c r="L96" s="99"/>
      <c r="M96" s="99"/>
      <c r="N96" s="99"/>
      <c r="O96" s="99"/>
      <c r="P96" s="99"/>
      <c r="Q96" s="99"/>
      <c r="R96" s="111"/>
    </row>
    <row r="97" spans="1:18" ht="13.5">
      <c r="A97" s="101"/>
      <c r="B97" s="111"/>
      <c r="C97" s="111"/>
      <c r="D97" s="111"/>
      <c r="E97" s="101"/>
      <c r="F97" s="101"/>
      <c r="G97" s="101"/>
      <c r="H97" s="101"/>
      <c r="I97" s="101"/>
      <c r="J97" s="101"/>
      <c r="K97" s="99"/>
      <c r="L97" s="99"/>
      <c r="M97" s="99"/>
      <c r="N97" s="99"/>
      <c r="O97" s="99"/>
      <c r="P97" s="99"/>
      <c r="Q97" s="99"/>
      <c r="R97" s="101"/>
    </row>
    <row r="98" spans="1:18" ht="13.5">
      <c r="A98" s="126"/>
      <c r="B98" s="107"/>
      <c r="C98" s="107"/>
      <c r="D98" s="107"/>
      <c r="E98" s="107"/>
      <c r="F98" s="107"/>
      <c r="G98" s="107"/>
      <c r="H98" s="99"/>
      <c r="I98" s="99"/>
      <c r="J98" s="101"/>
      <c r="K98" s="99"/>
      <c r="L98" s="99"/>
      <c r="M98" s="99"/>
      <c r="N98" s="99"/>
      <c r="O98" s="99"/>
      <c r="P98" s="99"/>
      <c r="Q98" s="99"/>
      <c r="R98" s="99"/>
    </row>
    <row r="99" spans="1:18" ht="13.5">
      <c r="A99" s="126"/>
      <c r="B99" s="99"/>
      <c r="C99" s="99"/>
      <c r="D99" s="99"/>
      <c r="E99" s="99"/>
      <c r="F99" s="99"/>
      <c r="G99" s="99"/>
      <c r="H99" s="99"/>
      <c r="I99" s="99"/>
      <c r="J99" s="101"/>
      <c r="K99" s="99"/>
      <c r="L99" s="99"/>
      <c r="M99" s="99"/>
      <c r="N99" s="99"/>
      <c r="O99" s="99"/>
      <c r="P99" s="99"/>
      <c r="Q99" s="99"/>
      <c r="R99" s="99"/>
    </row>
  </sheetData>
  <sheetProtection/>
  <mergeCells count="69">
    <mergeCell ref="A1:R1"/>
    <mergeCell ref="I3:J5"/>
    <mergeCell ref="A5:A6"/>
    <mergeCell ref="R5:R6"/>
    <mergeCell ref="I6:J19"/>
    <mergeCell ref="A10:A11"/>
    <mergeCell ref="R10:R11"/>
    <mergeCell ref="E11:G14"/>
    <mergeCell ref="R15:R16"/>
    <mergeCell ref="A20:A21"/>
    <mergeCell ref="I20:J20"/>
    <mergeCell ref="R20:R21"/>
    <mergeCell ref="H21:H22"/>
    <mergeCell ref="K21:K22"/>
    <mergeCell ref="A25:A26"/>
    <mergeCell ref="F25:G30"/>
    <mergeCell ref="H25:H30"/>
    <mergeCell ref="B27:D28"/>
    <mergeCell ref="A30:A31"/>
    <mergeCell ref="L11:N14"/>
    <mergeCell ref="A15:A16"/>
    <mergeCell ref="J23:J31"/>
    <mergeCell ref="R41:R42"/>
    <mergeCell ref="E42:G46"/>
    <mergeCell ref="O42:Q45"/>
    <mergeCell ref="A46:A47"/>
    <mergeCell ref="R46:R47"/>
    <mergeCell ref="A36:A37"/>
    <mergeCell ref="I40:J47"/>
    <mergeCell ref="L40:M47"/>
    <mergeCell ref="A41:A42"/>
    <mergeCell ref="A51:A52"/>
    <mergeCell ref="A76:A77"/>
    <mergeCell ref="L57:M74"/>
    <mergeCell ref="A71:A72"/>
    <mergeCell ref="G83:G84"/>
    <mergeCell ref="E83:E84"/>
    <mergeCell ref="F83:F84"/>
    <mergeCell ref="G72:G75"/>
    <mergeCell ref="C61:C66"/>
    <mergeCell ref="A56:A57"/>
    <mergeCell ref="N61:N73"/>
    <mergeCell ref="I65:J66"/>
    <mergeCell ref="A66:A67"/>
    <mergeCell ref="A61:A62"/>
    <mergeCell ref="J57:J58"/>
    <mergeCell ref="H74:H75"/>
    <mergeCell ref="I74:I75"/>
    <mergeCell ref="J74:J75"/>
    <mergeCell ref="G57:G60"/>
    <mergeCell ref="D62:D65"/>
    <mergeCell ref="A81:A82"/>
    <mergeCell ref="I82:J91"/>
    <mergeCell ref="K85:K90"/>
    <mergeCell ref="A86:A87"/>
    <mergeCell ref="E87:G88"/>
    <mergeCell ref="A90:A91"/>
    <mergeCell ref="D83:D85"/>
    <mergeCell ref="C82:C86"/>
    <mergeCell ref="H57:H58"/>
    <mergeCell ref="I57:I58"/>
    <mergeCell ref="B7:D9"/>
    <mergeCell ref="B17:D19"/>
    <mergeCell ref="O7:Q9"/>
    <mergeCell ref="O17:Q19"/>
    <mergeCell ref="B38:D40"/>
    <mergeCell ref="B48:D50"/>
    <mergeCell ref="L37:M39"/>
    <mergeCell ref="I37:J39"/>
  </mergeCells>
  <printOptions horizontalCentered="1"/>
  <pageMargins left="0.1968503937007874" right="0.1968503937007874" top="0.5118110236220472" bottom="0.3937007874015748" header="0.1968503937007874" footer="0.1968503937007874"/>
  <pageSetup horizontalDpi="600" verticalDpi="600" orientation="portrait" paperSize="9" r:id="rId1"/>
  <rowBreaks count="1" manualBreakCount="1">
    <brk id="5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22">
      <selection activeCell="F28" sqref="F28"/>
    </sheetView>
  </sheetViews>
  <sheetFormatPr defaultColWidth="9.00390625" defaultRowHeight="13.5"/>
  <cols>
    <col min="1" max="1" width="5.875" style="78" customWidth="1"/>
    <col min="2" max="2" width="10.625" style="79" customWidth="1"/>
    <col min="3" max="3" width="48.375" style="78" customWidth="1"/>
    <col min="4" max="4" width="5.875" style="78" customWidth="1"/>
    <col min="5" max="5" width="10.625" style="79" customWidth="1"/>
    <col min="6" max="6" width="51.25390625" style="78" customWidth="1"/>
    <col min="7" max="16384" width="9.00390625" style="78" customWidth="1"/>
  </cols>
  <sheetData>
    <row r="1" spans="1:6" ht="43.5" customHeight="1">
      <c r="A1" s="560" t="s">
        <v>194</v>
      </c>
      <c r="B1" s="560"/>
      <c r="C1" s="560"/>
      <c r="D1" s="560"/>
      <c r="E1" s="560"/>
      <c r="F1" s="560"/>
    </row>
    <row r="2" ht="10.5" customHeight="1" thickBot="1"/>
    <row r="3" spans="1:6" ht="41.25" customHeight="1" thickBot="1">
      <c r="A3" s="563" t="s">
        <v>167</v>
      </c>
      <c r="B3" s="80" t="s">
        <v>159</v>
      </c>
      <c r="C3" s="81" t="s">
        <v>168</v>
      </c>
      <c r="D3" s="566" t="s">
        <v>169</v>
      </c>
      <c r="E3" s="80" t="s">
        <v>159</v>
      </c>
      <c r="F3" s="81" t="s">
        <v>168</v>
      </c>
    </row>
    <row r="4" spans="1:6" ht="41.25" customHeight="1" thickTop="1">
      <c r="A4" s="564"/>
      <c r="B4" s="82" t="s">
        <v>67</v>
      </c>
      <c r="C4" s="215" t="s">
        <v>260</v>
      </c>
      <c r="D4" s="567"/>
      <c r="E4" s="82" t="s">
        <v>67</v>
      </c>
      <c r="F4" s="215" t="s">
        <v>138</v>
      </c>
    </row>
    <row r="5" spans="1:6" ht="41.25" customHeight="1">
      <c r="A5" s="564"/>
      <c r="B5" s="83" t="s">
        <v>170</v>
      </c>
      <c r="C5" s="84" t="s">
        <v>123</v>
      </c>
      <c r="D5" s="567"/>
      <c r="E5" s="83" t="s">
        <v>170</v>
      </c>
      <c r="F5" s="84" t="s">
        <v>141</v>
      </c>
    </row>
    <row r="6" spans="1:6" ht="41.25" customHeight="1">
      <c r="A6" s="564"/>
      <c r="B6" s="83" t="s">
        <v>23</v>
      </c>
      <c r="C6" s="84" t="s">
        <v>261</v>
      </c>
      <c r="D6" s="567"/>
      <c r="E6" s="83" t="s">
        <v>23</v>
      </c>
      <c r="F6" s="84" t="s">
        <v>199</v>
      </c>
    </row>
    <row r="7" spans="1:6" ht="41.25" customHeight="1">
      <c r="A7" s="564"/>
      <c r="B7" s="83" t="s">
        <v>171</v>
      </c>
      <c r="C7" s="84" t="s">
        <v>125</v>
      </c>
      <c r="D7" s="567"/>
      <c r="E7" s="83" t="s">
        <v>171</v>
      </c>
      <c r="F7" s="84" t="s">
        <v>143</v>
      </c>
    </row>
    <row r="8" spans="1:6" ht="41.25" customHeight="1">
      <c r="A8" s="564"/>
      <c r="B8" s="83" t="s">
        <v>69</v>
      </c>
      <c r="C8" s="84" t="s">
        <v>262</v>
      </c>
      <c r="D8" s="567"/>
      <c r="E8" s="83" t="s">
        <v>69</v>
      </c>
      <c r="F8" s="84" t="s">
        <v>139</v>
      </c>
    </row>
    <row r="9" spans="1:6" ht="41.25" customHeight="1">
      <c r="A9" s="564"/>
      <c r="B9" s="83" t="s">
        <v>172</v>
      </c>
      <c r="C9" s="84" t="s">
        <v>263</v>
      </c>
      <c r="D9" s="567"/>
      <c r="E9" s="83" t="s">
        <v>172</v>
      </c>
      <c r="F9" s="84" t="s">
        <v>120</v>
      </c>
    </row>
    <row r="10" spans="1:6" ht="41.25" customHeight="1">
      <c r="A10" s="564"/>
      <c r="B10" s="83" t="s">
        <v>70</v>
      </c>
      <c r="C10" s="84" t="s">
        <v>264</v>
      </c>
      <c r="D10" s="567"/>
      <c r="E10" s="87" t="s">
        <v>70</v>
      </c>
      <c r="F10" s="88" t="s">
        <v>140</v>
      </c>
    </row>
    <row r="11" spans="1:6" ht="41.25" customHeight="1">
      <c r="A11" s="564"/>
      <c r="B11" s="83" t="s">
        <v>173</v>
      </c>
      <c r="C11" s="84" t="s">
        <v>265</v>
      </c>
      <c r="D11" s="567"/>
      <c r="E11" s="83" t="s">
        <v>173</v>
      </c>
      <c r="F11" s="84" t="s">
        <v>144</v>
      </c>
    </row>
    <row r="12" spans="1:6" ht="41.25" customHeight="1">
      <c r="A12" s="564"/>
      <c r="B12" s="83" t="s">
        <v>68</v>
      </c>
      <c r="C12" s="84" t="s">
        <v>128</v>
      </c>
      <c r="D12" s="567"/>
      <c r="E12" s="83" t="s">
        <v>68</v>
      </c>
      <c r="F12" s="84" t="s">
        <v>201</v>
      </c>
    </row>
    <row r="13" spans="1:6" ht="41.25" customHeight="1">
      <c r="A13" s="564"/>
      <c r="B13" s="83" t="s">
        <v>176</v>
      </c>
      <c r="C13" s="84" t="s">
        <v>126</v>
      </c>
      <c r="D13" s="567"/>
      <c r="E13" s="83" t="s">
        <v>176</v>
      </c>
      <c r="F13" s="84" t="s">
        <v>200</v>
      </c>
    </row>
    <row r="14" spans="1:6" ht="41.25" customHeight="1">
      <c r="A14" s="564"/>
      <c r="B14" s="83" t="s">
        <v>24</v>
      </c>
      <c r="C14" s="84" t="s">
        <v>267</v>
      </c>
      <c r="D14" s="567"/>
      <c r="E14" s="83" t="s">
        <v>24</v>
      </c>
      <c r="F14" s="84" t="s">
        <v>145</v>
      </c>
    </row>
    <row r="15" spans="1:6" ht="41.25" customHeight="1">
      <c r="A15" s="564"/>
      <c r="B15" s="83" t="s">
        <v>179</v>
      </c>
      <c r="C15" s="86" t="s">
        <v>268</v>
      </c>
      <c r="D15" s="567"/>
      <c r="E15" s="83" t="s">
        <v>179</v>
      </c>
      <c r="F15" s="84" t="s">
        <v>148</v>
      </c>
    </row>
    <row r="16" spans="1:6" ht="41.25" customHeight="1" thickBot="1">
      <c r="A16" s="564"/>
      <c r="B16" s="83" t="s">
        <v>71</v>
      </c>
      <c r="C16" s="84" t="s">
        <v>118</v>
      </c>
      <c r="D16" s="568"/>
      <c r="E16" s="214" t="s">
        <v>71</v>
      </c>
      <c r="F16" s="89" t="s">
        <v>277</v>
      </c>
    </row>
    <row r="17" spans="1:5" ht="41.25" customHeight="1" thickBot="1">
      <c r="A17" s="564"/>
      <c r="B17" s="87" t="s">
        <v>182</v>
      </c>
      <c r="C17" s="88" t="s">
        <v>269</v>
      </c>
      <c r="D17" s="85" t="s">
        <v>174</v>
      </c>
      <c r="E17" s="78"/>
    </row>
    <row r="18" spans="1:6" ht="41.25" customHeight="1">
      <c r="A18" s="564"/>
      <c r="B18" s="83" t="s">
        <v>72</v>
      </c>
      <c r="C18" s="84" t="s">
        <v>121</v>
      </c>
      <c r="D18" s="558" t="s">
        <v>175</v>
      </c>
      <c r="E18" s="559"/>
      <c r="F18" s="374" t="s">
        <v>236</v>
      </c>
    </row>
    <row r="19" spans="1:6" ht="41.25" customHeight="1">
      <c r="A19" s="564"/>
      <c r="B19" s="83" t="s">
        <v>183</v>
      </c>
      <c r="C19" s="84" t="s">
        <v>122</v>
      </c>
      <c r="D19" s="556" t="s">
        <v>177</v>
      </c>
      <c r="E19" s="557"/>
      <c r="F19" s="375" t="s">
        <v>237</v>
      </c>
    </row>
    <row r="20" spans="1:6" ht="41.25" customHeight="1">
      <c r="A20" s="564"/>
      <c r="B20" s="83" t="s">
        <v>184</v>
      </c>
      <c r="C20" s="84" t="s">
        <v>270</v>
      </c>
      <c r="D20" s="556" t="s">
        <v>178</v>
      </c>
      <c r="E20" s="557"/>
      <c r="F20" s="375" t="s">
        <v>237</v>
      </c>
    </row>
    <row r="21" spans="1:6" ht="41.25" customHeight="1">
      <c r="A21" s="564"/>
      <c r="B21" s="83" t="s">
        <v>185</v>
      </c>
      <c r="C21" s="84" t="s">
        <v>129</v>
      </c>
      <c r="D21" s="556" t="s">
        <v>180</v>
      </c>
      <c r="E21" s="557"/>
      <c r="F21" s="375" t="s">
        <v>238</v>
      </c>
    </row>
    <row r="22" spans="1:6" ht="41.25" customHeight="1" thickBot="1">
      <c r="A22" s="564"/>
      <c r="B22" s="83" t="s">
        <v>186</v>
      </c>
      <c r="C22" s="84" t="s">
        <v>271</v>
      </c>
      <c r="D22" s="561" t="s">
        <v>193</v>
      </c>
      <c r="E22" s="562"/>
      <c r="F22" s="376" t="s">
        <v>316</v>
      </c>
    </row>
    <row r="23" spans="1:6" ht="41.25" customHeight="1" thickBot="1">
      <c r="A23" s="564"/>
      <c r="B23" s="83" t="s">
        <v>187</v>
      </c>
      <c r="C23" s="84" t="s">
        <v>134</v>
      </c>
      <c r="D23" s="85" t="s">
        <v>181</v>
      </c>
      <c r="F23" s="377"/>
    </row>
    <row r="24" spans="1:6" ht="41.25" customHeight="1">
      <c r="A24" s="564"/>
      <c r="B24" s="83" t="s">
        <v>188</v>
      </c>
      <c r="C24" s="84" t="s">
        <v>272</v>
      </c>
      <c r="D24" s="558" t="s">
        <v>175</v>
      </c>
      <c r="E24" s="559"/>
      <c r="F24" s="374" t="s">
        <v>240</v>
      </c>
    </row>
    <row r="25" spans="1:6" ht="41.25" customHeight="1">
      <c r="A25" s="564"/>
      <c r="B25" s="83" t="s">
        <v>189</v>
      </c>
      <c r="C25" s="84" t="s">
        <v>131</v>
      </c>
      <c r="D25" s="556" t="s">
        <v>177</v>
      </c>
      <c r="E25" s="557"/>
      <c r="F25" s="375" t="s">
        <v>242</v>
      </c>
    </row>
    <row r="26" spans="1:6" ht="41.25" customHeight="1">
      <c r="A26" s="564"/>
      <c r="B26" s="83" t="s">
        <v>190</v>
      </c>
      <c r="C26" s="84" t="s">
        <v>274</v>
      </c>
      <c r="D26" s="556" t="s">
        <v>178</v>
      </c>
      <c r="E26" s="557"/>
      <c r="F26" s="375" t="s">
        <v>239</v>
      </c>
    </row>
    <row r="27" spans="1:6" ht="41.25" customHeight="1">
      <c r="A27" s="564"/>
      <c r="B27" s="83" t="s">
        <v>191</v>
      </c>
      <c r="C27" s="84" t="s">
        <v>133</v>
      </c>
      <c r="D27" s="556" t="s">
        <v>180</v>
      </c>
      <c r="E27" s="557"/>
      <c r="F27" s="375" t="s">
        <v>241</v>
      </c>
    </row>
    <row r="28" spans="1:6" ht="41.25" customHeight="1" thickBot="1">
      <c r="A28" s="565"/>
      <c r="B28" s="214" t="s">
        <v>192</v>
      </c>
      <c r="C28" s="89" t="s">
        <v>137</v>
      </c>
      <c r="D28" s="561" t="s">
        <v>193</v>
      </c>
      <c r="E28" s="562"/>
      <c r="F28" s="376" t="s">
        <v>315</v>
      </c>
    </row>
  </sheetData>
  <sheetProtection/>
  <mergeCells count="13">
    <mergeCell ref="D26:E26"/>
    <mergeCell ref="D27:E27"/>
    <mergeCell ref="D28:E28"/>
    <mergeCell ref="A3:A28"/>
    <mergeCell ref="D20:E20"/>
    <mergeCell ref="D3:D16"/>
    <mergeCell ref="D22:E22"/>
    <mergeCell ref="D21:E21"/>
    <mergeCell ref="D24:E24"/>
    <mergeCell ref="D25:E25"/>
    <mergeCell ref="A1:F1"/>
    <mergeCell ref="D19:E19"/>
    <mergeCell ref="D18:E18"/>
  </mergeCells>
  <printOptions horizontalCentered="1"/>
  <pageMargins left="0.5118110236220472" right="0.31496062992125984" top="0.2362204724409449" bottom="0.2362204724409449" header="0.15748031496062992" footer="0.15748031496062992"/>
  <pageSetup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7">
      <selection activeCell="B27" sqref="B27"/>
    </sheetView>
  </sheetViews>
  <sheetFormatPr defaultColWidth="9.00390625" defaultRowHeight="35.25" customHeight="1"/>
  <cols>
    <col min="1" max="1" width="9.00390625" style="2" customWidth="1"/>
    <col min="2" max="2" width="26.375" style="2" bestFit="1" customWidth="1"/>
    <col min="3" max="3" width="9.00390625" style="2" customWidth="1"/>
    <col min="4" max="4" width="6.75390625" style="2" customWidth="1"/>
    <col min="5" max="5" width="14.25390625" style="2" customWidth="1"/>
    <col min="6" max="16384" width="9.00390625" style="2" customWidth="1"/>
  </cols>
  <sheetData>
    <row r="1" ht="35.25" customHeight="1">
      <c r="B1" s="2" t="s">
        <v>51</v>
      </c>
    </row>
    <row r="2" spans="1:2" s="1" customFormat="1" ht="12.75" customHeight="1">
      <c r="A2" s="8"/>
      <c r="B2" s="8" t="s">
        <v>50</v>
      </c>
    </row>
    <row r="3" spans="1:2" ht="12.75" customHeight="1">
      <c r="A3" s="9" t="s">
        <v>25</v>
      </c>
      <c r="B3" s="10" t="s">
        <v>113</v>
      </c>
    </row>
    <row r="4" spans="1:2" ht="12.75" customHeight="1">
      <c r="A4" s="9" t="s">
        <v>26</v>
      </c>
      <c r="B4" s="10" t="s">
        <v>114</v>
      </c>
    </row>
    <row r="5" spans="1:2" ht="12.75" customHeight="1">
      <c r="A5" s="9" t="s">
        <v>27</v>
      </c>
      <c r="B5" s="10" t="s">
        <v>115</v>
      </c>
    </row>
    <row r="6" spans="1:2" ht="12.75" customHeight="1">
      <c r="A6" s="9" t="s">
        <v>28</v>
      </c>
      <c r="B6" s="18" t="s">
        <v>116</v>
      </c>
    </row>
    <row r="7" spans="1:2" ht="12.75" customHeight="1">
      <c r="A7" s="9" t="s">
        <v>29</v>
      </c>
      <c r="B7" s="10" t="s">
        <v>117</v>
      </c>
    </row>
    <row r="8" spans="1:2" ht="12.75" customHeight="1">
      <c r="A8" s="9" t="s">
        <v>30</v>
      </c>
      <c r="B8" s="10" t="s">
        <v>118</v>
      </c>
    </row>
    <row r="9" spans="1:2" ht="12.75" customHeight="1">
      <c r="A9" s="9" t="s">
        <v>31</v>
      </c>
      <c r="B9" s="10" t="s">
        <v>119</v>
      </c>
    </row>
    <row r="10" spans="1:2" ht="12.75" customHeight="1">
      <c r="A10" s="9" t="s">
        <v>32</v>
      </c>
      <c r="B10" s="10" t="s">
        <v>120</v>
      </c>
    </row>
    <row r="11" spans="1:2" ht="12.75" customHeight="1">
      <c r="A11" s="9" t="s">
        <v>33</v>
      </c>
      <c r="B11" s="10" t="s">
        <v>121</v>
      </c>
    </row>
    <row r="12" spans="1:2" ht="12.75" customHeight="1">
      <c r="A12" s="9" t="s">
        <v>34</v>
      </c>
      <c r="B12" s="10" t="s">
        <v>122</v>
      </c>
    </row>
    <row r="13" spans="1:2" ht="12.75" customHeight="1">
      <c r="A13" s="9" t="s">
        <v>35</v>
      </c>
      <c r="B13" s="10" t="s">
        <v>123</v>
      </c>
    </row>
    <row r="14" spans="1:2" ht="12.75" customHeight="1">
      <c r="A14" s="9" t="s">
        <v>36</v>
      </c>
      <c r="B14" s="10" t="s">
        <v>124</v>
      </c>
    </row>
    <row r="15" spans="1:2" ht="12.75" customHeight="1">
      <c r="A15" s="9" t="s">
        <v>37</v>
      </c>
      <c r="B15" s="10" t="s">
        <v>125</v>
      </c>
    </row>
    <row r="16" spans="1:2" ht="12.75" customHeight="1">
      <c r="A16" s="9" t="s">
        <v>38</v>
      </c>
      <c r="B16" s="18" t="s">
        <v>266</v>
      </c>
    </row>
    <row r="17" spans="1:2" ht="12.75" customHeight="1">
      <c r="A17" s="9" t="s">
        <v>39</v>
      </c>
      <c r="B17" s="18" t="s">
        <v>127</v>
      </c>
    </row>
    <row r="18" spans="1:2" ht="12.75" customHeight="1">
      <c r="A18" s="9" t="s">
        <v>40</v>
      </c>
      <c r="B18" s="10" t="s">
        <v>128</v>
      </c>
    </row>
    <row r="19" spans="1:2" ht="12.75" customHeight="1">
      <c r="A19" s="9" t="s">
        <v>41</v>
      </c>
      <c r="B19" s="10" t="s">
        <v>129</v>
      </c>
    </row>
    <row r="20" spans="1:2" s="3" customFormat="1" ht="12.75" customHeight="1">
      <c r="A20" s="9" t="s">
        <v>42</v>
      </c>
      <c r="B20" s="11" t="s">
        <v>130</v>
      </c>
    </row>
    <row r="21" spans="1:2" s="4" customFormat="1" ht="12.75" customHeight="1">
      <c r="A21" s="9" t="s">
        <v>43</v>
      </c>
      <c r="B21" s="12" t="s">
        <v>273</v>
      </c>
    </row>
    <row r="22" spans="1:2" s="4" customFormat="1" ht="12.75" customHeight="1">
      <c r="A22" s="9" t="s">
        <v>44</v>
      </c>
      <c r="B22" s="12" t="s">
        <v>132</v>
      </c>
    </row>
    <row r="23" spans="1:2" s="4" customFormat="1" ht="12.75" customHeight="1">
      <c r="A23" s="9" t="s">
        <v>45</v>
      </c>
      <c r="B23" s="12" t="s">
        <v>275</v>
      </c>
    </row>
    <row r="24" spans="1:2" s="4" customFormat="1" ht="12.75" customHeight="1">
      <c r="A24" s="9" t="s">
        <v>46</v>
      </c>
      <c r="B24" s="12" t="s">
        <v>134</v>
      </c>
    </row>
    <row r="25" spans="1:2" s="4" customFormat="1" ht="12.75" customHeight="1">
      <c r="A25" s="9" t="s">
        <v>47</v>
      </c>
      <c r="B25" s="12" t="s">
        <v>136</v>
      </c>
    </row>
    <row r="26" spans="1:2" s="4" customFormat="1" ht="12.75" customHeight="1">
      <c r="A26" s="9" t="s">
        <v>48</v>
      </c>
      <c r="B26" s="12" t="s">
        <v>135</v>
      </c>
    </row>
    <row r="27" spans="1:2" s="4" customFormat="1" ht="12.75" customHeight="1">
      <c r="A27" s="9" t="s">
        <v>49</v>
      </c>
      <c r="B27" s="12" t="s">
        <v>276</v>
      </c>
    </row>
    <row r="28" s="4" customFormat="1" ht="12.75" customHeight="1"/>
    <row r="29" spans="1:2" s="4" customFormat="1" ht="12.75" customHeight="1">
      <c r="A29" s="2"/>
      <c r="B29" s="2" t="s">
        <v>52</v>
      </c>
    </row>
    <row r="30" spans="1:2" s="4" customFormat="1" ht="12.75" customHeight="1">
      <c r="A30" s="8"/>
      <c r="B30" s="8" t="s">
        <v>50</v>
      </c>
    </row>
    <row r="31" spans="1:2" s="4" customFormat="1" ht="12.75" customHeight="1">
      <c r="A31" s="9" t="s">
        <v>53</v>
      </c>
      <c r="B31" s="10" t="s">
        <v>138</v>
      </c>
    </row>
    <row r="32" spans="1:2" s="4" customFormat="1" ht="12.75" customHeight="1">
      <c r="A32" s="9" t="s">
        <v>54</v>
      </c>
      <c r="B32" s="10" t="s">
        <v>139</v>
      </c>
    </row>
    <row r="33" spans="1:2" s="4" customFormat="1" ht="12.75" customHeight="1">
      <c r="A33" s="9" t="s">
        <v>55</v>
      </c>
      <c r="B33" s="10" t="s">
        <v>140</v>
      </c>
    </row>
    <row r="34" spans="1:2" s="4" customFormat="1" ht="12.75" customHeight="1">
      <c r="A34" s="9" t="s">
        <v>56</v>
      </c>
      <c r="B34" s="10" t="s">
        <v>120</v>
      </c>
    </row>
    <row r="35" spans="1:2" s="4" customFormat="1" ht="12.75" customHeight="1">
      <c r="A35" s="9" t="s">
        <v>57</v>
      </c>
      <c r="B35" s="10" t="s">
        <v>141</v>
      </c>
    </row>
    <row r="36" spans="1:2" s="4" customFormat="1" ht="12.75" customHeight="1">
      <c r="A36" s="9" t="s">
        <v>58</v>
      </c>
      <c r="B36" s="18" t="s">
        <v>151</v>
      </c>
    </row>
    <row r="37" spans="1:2" s="4" customFormat="1" ht="12.75" customHeight="1">
      <c r="A37" s="9" t="s">
        <v>59</v>
      </c>
      <c r="B37" s="10" t="s">
        <v>142</v>
      </c>
    </row>
    <row r="38" spans="1:2" s="4" customFormat="1" ht="12.75" customHeight="1">
      <c r="A38" s="9" t="s">
        <v>60</v>
      </c>
      <c r="B38" s="18" t="s">
        <v>254</v>
      </c>
    </row>
    <row r="39" spans="1:2" s="4" customFormat="1" ht="12.75" customHeight="1">
      <c r="A39" s="9" t="s">
        <v>61</v>
      </c>
      <c r="B39" s="10" t="s">
        <v>143</v>
      </c>
    </row>
    <row r="40" spans="1:2" s="4" customFormat="1" ht="12.75" customHeight="1">
      <c r="A40" s="9" t="s">
        <v>62</v>
      </c>
      <c r="B40" s="10" t="s">
        <v>144</v>
      </c>
    </row>
    <row r="41" spans="1:2" s="3" customFormat="1" ht="12.75" customHeight="1">
      <c r="A41" s="9" t="s">
        <v>63</v>
      </c>
      <c r="B41" s="10" t="s">
        <v>145</v>
      </c>
    </row>
    <row r="42" spans="1:2" s="3" customFormat="1" ht="12.75" customHeight="1">
      <c r="A42" s="9" t="s">
        <v>64</v>
      </c>
      <c r="B42" s="18" t="s">
        <v>257</v>
      </c>
    </row>
    <row r="43" spans="1:2" s="4" customFormat="1" ht="12.75" customHeight="1">
      <c r="A43" s="9" t="s">
        <v>65</v>
      </c>
      <c r="B43" s="18" t="s">
        <v>252</v>
      </c>
    </row>
    <row r="44" s="4" customFormat="1" ht="12.75" customHeight="1"/>
    <row r="45" s="4" customFormat="1" ht="12.75" customHeight="1"/>
    <row r="46" s="4" customFormat="1" ht="12.75" customHeight="1"/>
    <row r="47" s="4" customFormat="1" ht="12.75" customHeight="1"/>
    <row r="48" s="4" customFormat="1" ht="12.75" customHeight="1"/>
    <row r="49" s="4" customFormat="1" ht="12.75" customHeight="1"/>
    <row r="50" s="4" customFormat="1" ht="12.75" customHeight="1"/>
    <row r="51" s="4" customFormat="1" ht="12.75" customHeight="1"/>
    <row r="52" s="4" customFormat="1" ht="12.75" customHeight="1"/>
    <row r="53" s="4" customFormat="1" ht="12.75" customHeight="1"/>
    <row r="54" s="4" customFormat="1" ht="12.75" customHeight="1"/>
    <row r="55" s="3" customFormat="1" ht="12.75" customHeight="1"/>
    <row r="56" s="3" customFormat="1" ht="12.75" customHeight="1"/>
    <row r="57" s="3" customFormat="1" ht="12.75" customHeight="1"/>
    <row r="58" s="3" customFormat="1" ht="12.75" customHeight="1"/>
    <row r="59" s="3" customFormat="1" ht="12.75" customHeight="1"/>
    <row r="60" s="3" customFormat="1" ht="12.75" customHeight="1"/>
    <row r="61" s="3" customFormat="1" ht="12.75" customHeight="1"/>
    <row r="62" s="3" customFormat="1" ht="12.75" customHeight="1"/>
    <row r="63" s="3" customFormat="1" ht="12.75" customHeight="1"/>
    <row r="64" s="3" customFormat="1" ht="12.75" customHeight="1"/>
    <row r="65" s="5" customFormat="1" ht="12.75" customHeight="1"/>
    <row r="66" s="5" customFormat="1" ht="12.75" customHeight="1"/>
    <row r="67" s="5" customFormat="1" ht="12.75" customHeight="1"/>
    <row r="68" s="5" customFormat="1" ht="12.75" customHeight="1"/>
    <row r="69" s="5" customFormat="1" ht="12.75" customHeight="1"/>
    <row r="70" s="5" customFormat="1" ht="12.75" customHeight="1"/>
    <row r="71" s="5" customFormat="1" ht="12.75" customHeight="1"/>
    <row r="72" s="5" customFormat="1" ht="12.75" customHeight="1"/>
    <row r="73" s="5" customFormat="1" ht="12.75" customHeight="1"/>
    <row r="74" s="5" customFormat="1" ht="12.75" customHeight="1"/>
    <row r="75" s="5" customFormat="1" ht="12.75" customHeight="1"/>
    <row r="76" s="5" customFormat="1" ht="12.75" customHeight="1"/>
    <row r="77" s="5" customFormat="1" ht="12.75" customHeight="1"/>
    <row r="78" s="5" customFormat="1" ht="12.75" customHeight="1"/>
    <row r="79" s="5" customFormat="1" ht="12.75" customHeight="1"/>
    <row r="80" s="5" customFormat="1" ht="12.75" customHeight="1"/>
    <row r="81" s="5" customFormat="1" ht="12.75" customHeight="1"/>
    <row r="82" s="5" customFormat="1" ht="12.75" customHeight="1"/>
    <row r="83" s="5" customFormat="1" ht="12.75" customHeight="1"/>
    <row r="84" s="5" customFormat="1" ht="12.75" customHeight="1"/>
    <row r="85" s="5" customFormat="1" ht="12.75" customHeight="1"/>
    <row r="86" s="6" customFormat="1" ht="12.75" customHeight="1"/>
    <row r="87" s="6" customFormat="1" ht="12.75" customHeight="1"/>
    <row r="88" s="6" customFormat="1" ht="12.75" customHeight="1"/>
    <row r="89" s="6" customFormat="1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</sheetData>
  <sheetProtection/>
  <printOptions horizontalCentered="1"/>
  <pageMargins left="0.34" right="0.33" top="0.2" bottom="0.25" header="0.31" footer="0.19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GE6325J</dc:creator>
  <cp:keywords/>
  <dc:description/>
  <cp:lastModifiedBy>遠藤　博之</cp:lastModifiedBy>
  <cp:lastPrinted>2010-12-06T07:11:33Z</cp:lastPrinted>
  <dcterms:created xsi:type="dcterms:W3CDTF">2009-11-23T14:00:35Z</dcterms:created>
  <dcterms:modified xsi:type="dcterms:W3CDTF">2010-12-14T06:29:27Z</dcterms:modified>
  <cp:category/>
  <cp:version/>
  <cp:contentType/>
  <cp:contentStatus/>
</cp:coreProperties>
</file>